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</externalReference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<sst xmlns="http://schemas.openxmlformats.org/spreadsheetml/2006/main" count="50" uniqueCount="49">
  <si>
    <t>2020年新冠肺炎疫情防控中央补助资金清算表</t>
  </si>
  <si>
    <t>单位：元</t>
  </si>
  <si>
    <t xml:space="preserve">          项目
  单位</t>
  </si>
  <si>
    <t>预下达资金</t>
  </si>
  <si>
    <t>补助资金分配情况</t>
  </si>
  <si>
    <t>预算指标追加、追减（-）</t>
  </si>
  <si>
    <t>备注</t>
  </si>
  <si>
    <t>小计</t>
  </si>
  <si>
    <t>大足财社6号（渝财社11号）</t>
  </si>
  <si>
    <t>大足财社12号（渝财社15号）</t>
  </si>
  <si>
    <t>救治费用</t>
  </si>
  <si>
    <t>临时性工作补助</t>
  </si>
  <si>
    <t>物资及设备采购</t>
  </si>
  <si>
    <t>卫生健康委</t>
  </si>
  <si>
    <t>区人民医院</t>
  </si>
  <si>
    <t>双桥经开区人民医院</t>
  </si>
  <si>
    <t>区中医院</t>
  </si>
  <si>
    <t>区疾控中心</t>
  </si>
  <si>
    <t xml:space="preserve">区卫生计生监督执法局  </t>
  </si>
  <si>
    <t>区妇幼保健院</t>
  </si>
  <si>
    <t>区二人民医院</t>
  </si>
  <si>
    <t>区三人民医院</t>
  </si>
  <si>
    <t>龙岗中心卫生院</t>
  </si>
  <si>
    <t>中敖中心卫生院</t>
  </si>
  <si>
    <t>三驱中心卫生院</t>
  </si>
  <si>
    <t>石马中心卫生院</t>
  </si>
  <si>
    <t>珠溪中心卫生院</t>
  </si>
  <si>
    <t>邮亭中心卫生院</t>
  </si>
  <si>
    <t>铁山中心卫生院</t>
  </si>
  <si>
    <t>智凤卫生院</t>
  </si>
  <si>
    <t>宝顶镇卫生院</t>
  </si>
  <si>
    <t>双路卫生院</t>
  </si>
  <si>
    <t>通桥卫生院</t>
  </si>
  <si>
    <t>龙滩子卫生院</t>
  </si>
  <si>
    <t>高坪镇卫生院</t>
  </si>
  <si>
    <t>宝兴镇卫生院</t>
  </si>
  <si>
    <t>玉龙镇卫生院</t>
  </si>
  <si>
    <t>拾万镇卫生院</t>
  </si>
  <si>
    <t>金山镇卫生院</t>
  </si>
  <si>
    <t>回龙镇卫生院</t>
  </si>
  <si>
    <t>雍溪镇卫生院</t>
  </si>
  <si>
    <t>国梁镇卫生院</t>
  </si>
  <si>
    <t>古龙镇卫生院</t>
  </si>
  <si>
    <t>龙石镇卫生院</t>
  </si>
  <si>
    <t>季家镇卫生院</t>
  </si>
  <si>
    <t>高升镇卫生院</t>
  </si>
  <si>
    <t>郭昌毕医院</t>
  </si>
  <si>
    <t>卫健委已支出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</si>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</sst>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color theme="1"/>
      <name val="方正仿宋_GBK"/>
      <charset val="134"/>
    </font>
    <font>
      <b/>
      <sz val="11"/>
      <name val="宋体"/>
      <charset val="134"/>
    </font>
    <font>
      <sz val="12"/>
      <name val="黑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2"/>
      <name val="宋体"/>
      <charset val="134"/>
    </font>
    <font>
      <sz val="16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 shrinkToFi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shrinkToFi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justify" vertical="center" indent="2"/>
    </xf>
    <xf numFmtId="0" fontId="6" fillId="0" borderId="5" xfId="0" applyFont="1" applyFill="1" applyBorder="1" applyAlignment="1">
      <alignment horizontal="center" vertical="center" wrapText="1"/>
    </xf>
    <xf numFmtId="0" fontId="10" fillId="0" borderId="6" xfId="0" applyFont="1" applyBorder="1">
      <alignment vertical="center"/>
    </xf>
    <xf numFmtId="0" fontId="0" fillId="0" borderId="6" xfId="0" applyBorder="1">
      <alignment vertical="center"/>
    </xf>
    <xf numFmtId="176" fontId="11" fillId="0" borderId="6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/>
    </xf>
    <xf numFmtId="176" fontId="10" fillId="0" borderId="6" xfId="0" applyNumberFormat="1" applyFont="1" applyBorder="1">
      <alignment vertical="center"/>
    </xf>
    <xf numFmtId="0" fontId="12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2411;&#20896;&#29366;&#30149;&#27602;\&#36130;&#25919;&#23616;&#39044;&#31639;&#36164;&#37329;&#25991;&#20214;&#12289;&#25910;&#25903;&#32479;&#35745;\&#36130;&#25919;&#25320;&#27454;&#27719;&#24635;&#65288;&#34917;&#2116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5号文件"/>
      <sheetName val="财社6号"/>
      <sheetName val="财社7号"/>
      <sheetName val="财社8号"/>
      <sheetName val="财社12号"/>
      <sheetName val="分资金类型统计"/>
    </sheetNames>
    <sheetDataSet>
      <sheetData sheetId="0"/>
      <sheetData sheetId="1"/>
      <sheetData sheetId="2">
        <row r="4">
          <cell r="A4" t="str">
            <v>区人民医院</v>
          </cell>
          <cell r="B4">
            <v>420000</v>
          </cell>
        </row>
        <row r="5">
          <cell r="A5" t="str">
            <v>双桥经开区人民医院</v>
          </cell>
          <cell r="B5">
            <v>273000</v>
          </cell>
        </row>
        <row r="6">
          <cell r="A6" t="str">
            <v>区中医院</v>
          </cell>
          <cell r="B6">
            <v>168000</v>
          </cell>
        </row>
        <row r="7">
          <cell r="A7" t="str">
            <v>区疾控中心</v>
          </cell>
          <cell r="B7">
            <v>140700</v>
          </cell>
        </row>
        <row r="8">
          <cell r="A8" t="str">
            <v>区卫生计生监督执法局  </v>
          </cell>
          <cell r="B8">
            <v>42000</v>
          </cell>
        </row>
        <row r="9">
          <cell r="A9" t="str">
            <v>区妇幼保健院</v>
          </cell>
          <cell r="B9">
            <v>147000</v>
          </cell>
        </row>
        <row r="10">
          <cell r="A10" t="str">
            <v>区二人民医院</v>
          </cell>
          <cell r="B10">
            <v>252000</v>
          </cell>
        </row>
        <row r="11">
          <cell r="A11" t="str">
            <v>区三人民医院</v>
          </cell>
          <cell r="B11">
            <v>210000</v>
          </cell>
        </row>
        <row r="12">
          <cell r="A12" t="str">
            <v>龙岗中心卫生院</v>
          </cell>
          <cell r="B12">
            <v>315000</v>
          </cell>
        </row>
        <row r="13">
          <cell r="A13" t="str">
            <v>中敖中心卫生院</v>
          </cell>
          <cell r="B13">
            <v>210000</v>
          </cell>
        </row>
        <row r="14">
          <cell r="A14" t="str">
            <v>三驱中心卫生院</v>
          </cell>
          <cell r="B14">
            <v>199500</v>
          </cell>
        </row>
        <row r="15">
          <cell r="A15" t="str">
            <v>石马中心卫生院</v>
          </cell>
          <cell r="B15">
            <v>178500</v>
          </cell>
        </row>
        <row r="16">
          <cell r="A16" t="str">
            <v>珠溪中心卫生院</v>
          </cell>
          <cell r="B16">
            <v>189000</v>
          </cell>
        </row>
        <row r="17">
          <cell r="A17" t="str">
            <v>邮亭中心卫生院</v>
          </cell>
          <cell r="B17">
            <v>258000</v>
          </cell>
        </row>
        <row r="18">
          <cell r="A18" t="str">
            <v>铁山中心卫生院</v>
          </cell>
          <cell r="B18">
            <v>142800</v>
          </cell>
        </row>
        <row r="19">
          <cell r="A19" t="str">
            <v>智凤卫生院</v>
          </cell>
          <cell r="B19">
            <v>147000</v>
          </cell>
        </row>
        <row r="20">
          <cell r="A20" t="str">
            <v>宝顶镇卫生院</v>
          </cell>
          <cell r="B20">
            <v>84000</v>
          </cell>
        </row>
        <row r="21">
          <cell r="A21" t="str">
            <v>双路卫生院</v>
          </cell>
          <cell r="B21">
            <v>126000</v>
          </cell>
        </row>
        <row r="22">
          <cell r="A22" t="str">
            <v>通桥卫生院</v>
          </cell>
          <cell r="B22">
            <v>63000</v>
          </cell>
        </row>
        <row r="23">
          <cell r="A23" t="str">
            <v>龙滩子卫生院</v>
          </cell>
          <cell r="B23">
            <v>84000</v>
          </cell>
        </row>
        <row r="24">
          <cell r="A24" t="str">
            <v>高坪镇卫生院</v>
          </cell>
          <cell r="B24">
            <v>58800</v>
          </cell>
        </row>
        <row r="25">
          <cell r="A25" t="str">
            <v>宝兴镇卫生院</v>
          </cell>
          <cell r="B25">
            <v>81900</v>
          </cell>
        </row>
        <row r="26">
          <cell r="A26" t="str">
            <v>玉龙镇卫生院</v>
          </cell>
          <cell r="B26">
            <v>73500</v>
          </cell>
        </row>
        <row r="27">
          <cell r="A27" t="str">
            <v>拾万镇卫生院</v>
          </cell>
          <cell r="B27">
            <v>100800</v>
          </cell>
        </row>
        <row r="28">
          <cell r="A28" t="str">
            <v>金山镇卫生院</v>
          </cell>
          <cell r="B28">
            <v>79800</v>
          </cell>
        </row>
        <row r="29">
          <cell r="A29" t="str">
            <v>回龙镇卫生院</v>
          </cell>
          <cell r="B29">
            <v>88200</v>
          </cell>
        </row>
        <row r="30">
          <cell r="A30" t="str">
            <v>雍溪镇卫生院</v>
          </cell>
          <cell r="B30">
            <v>96600</v>
          </cell>
        </row>
        <row r="31">
          <cell r="A31" t="str">
            <v>国梁镇卫生院</v>
          </cell>
          <cell r="B31">
            <v>52500</v>
          </cell>
        </row>
        <row r="32">
          <cell r="A32" t="str">
            <v>古龙镇卫生院</v>
          </cell>
          <cell r="B32">
            <v>50400</v>
          </cell>
        </row>
        <row r="33">
          <cell r="A33" t="str">
            <v>龙石镇卫生院</v>
          </cell>
          <cell r="B33">
            <v>29400</v>
          </cell>
        </row>
        <row r="34">
          <cell r="A34" t="str">
            <v>季家镇卫生院</v>
          </cell>
          <cell r="B34">
            <v>69300</v>
          </cell>
        </row>
        <row r="35">
          <cell r="A35" t="str">
            <v>高升镇卫生院</v>
          </cell>
          <cell r="B35">
            <v>69300</v>
          </cell>
        </row>
        <row r="36">
          <cell r="A36" t="str">
            <v>合计</v>
          </cell>
          <cell r="B36">
            <v>4500000</v>
          </cell>
        </row>
        <row r="38">
          <cell r="A38" t="str">
            <v>说明：以上经费为预拨经费，按照大足财综〔2020〕3号文件要求，待防控工作结束后，经相关部门审核后据实结算。</v>
          </cell>
        </row>
      </sheetData>
      <sheetData sheetId="3"/>
      <sheetData sheetId="4"/>
      <sheetData sheetId="5">
        <row r="4">
          <cell r="A4" t="str">
            <v>区人民医院</v>
          </cell>
          <cell r="B4">
            <v>300000</v>
          </cell>
        </row>
        <row r="5">
          <cell r="A5" t="str">
            <v>双桥经开区人民医院</v>
          </cell>
          <cell r="B5">
            <v>155000</v>
          </cell>
        </row>
        <row r="6">
          <cell r="A6" t="str">
            <v>区中医院</v>
          </cell>
          <cell r="B6">
            <v>100000</v>
          </cell>
        </row>
        <row r="7">
          <cell r="A7" t="str">
            <v>区疾控中心</v>
          </cell>
          <cell r="B7">
            <v>160000</v>
          </cell>
        </row>
        <row r="8">
          <cell r="A8" t="str">
            <v>区妇幼保健院</v>
          </cell>
          <cell r="B8">
            <v>100000</v>
          </cell>
        </row>
        <row r="9">
          <cell r="A9" t="str">
            <v>区二人民医院</v>
          </cell>
          <cell r="B9">
            <v>160000</v>
          </cell>
        </row>
        <row r="10">
          <cell r="A10" t="str">
            <v>区三人民医院</v>
          </cell>
          <cell r="B10">
            <v>100000</v>
          </cell>
        </row>
        <row r="11">
          <cell r="A11" t="str">
            <v>龙岗中心卫生院</v>
          </cell>
          <cell r="B11">
            <v>160000</v>
          </cell>
        </row>
        <row r="12">
          <cell r="A12" t="str">
            <v>中敖中心卫生院</v>
          </cell>
          <cell r="B12">
            <v>100000</v>
          </cell>
        </row>
        <row r="13">
          <cell r="A13" t="str">
            <v>三驱中心卫生院</v>
          </cell>
          <cell r="B13">
            <v>100000</v>
          </cell>
        </row>
        <row r="14">
          <cell r="A14" t="str">
            <v>石马中心卫生院</v>
          </cell>
          <cell r="B14">
            <v>100000</v>
          </cell>
        </row>
        <row r="15">
          <cell r="A15" t="str">
            <v>珠溪中心卫生院</v>
          </cell>
          <cell r="B15">
            <v>100000</v>
          </cell>
        </row>
        <row r="16">
          <cell r="A16" t="str">
            <v>邮亭中心卫生院</v>
          </cell>
          <cell r="B16">
            <v>160000</v>
          </cell>
        </row>
        <row r="17">
          <cell r="A17" t="str">
            <v>铁山中心卫生院</v>
          </cell>
          <cell r="B17">
            <v>100000</v>
          </cell>
        </row>
        <row r="18">
          <cell r="A18" t="str">
            <v>智凤卫生院</v>
          </cell>
          <cell r="B18">
            <v>65000</v>
          </cell>
        </row>
        <row r="19">
          <cell r="A19" t="str">
            <v>宝顶镇卫生院</v>
          </cell>
          <cell r="B19">
            <v>65000</v>
          </cell>
        </row>
        <row r="20">
          <cell r="A20" t="str">
            <v>双路卫生院</v>
          </cell>
          <cell r="B20">
            <v>65000</v>
          </cell>
        </row>
        <row r="21">
          <cell r="A21" t="str">
            <v>通桥卫生院</v>
          </cell>
          <cell r="B21">
            <v>65000</v>
          </cell>
        </row>
        <row r="22">
          <cell r="A22" t="str">
            <v>龙滩子卫生院</v>
          </cell>
          <cell r="B22">
            <v>65000</v>
          </cell>
        </row>
        <row r="23">
          <cell r="A23" t="str">
            <v>高坪镇卫生院</v>
          </cell>
          <cell r="B23">
            <v>65000</v>
          </cell>
        </row>
        <row r="24">
          <cell r="A24" t="str">
            <v>宝兴镇卫生院</v>
          </cell>
          <cell r="B24">
            <v>65000</v>
          </cell>
        </row>
        <row r="25">
          <cell r="A25" t="str">
            <v>玉龙镇卫生院</v>
          </cell>
          <cell r="B25">
            <v>65000</v>
          </cell>
        </row>
        <row r="26">
          <cell r="A26" t="str">
            <v>拾万镇卫生院</v>
          </cell>
          <cell r="B26">
            <v>65000</v>
          </cell>
        </row>
        <row r="27">
          <cell r="A27" t="str">
            <v>金山镇卫生院</v>
          </cell>
          <cell r="B27">
            <v>65000</v>
          </cell>
        </row>
        <row r="28">
          <cell r="A28" t="str">
            <v>回龙镇卫生院</v>
          </cell>
          <cell r="B28">
            <v>65000</v>
          </cell>
        </row>
        <row r="29">
          <cell r="A29" t="str">
            <v>雍溪镇卫生院</v>
          </cell>
          <cell r="B29">
            <v>65000</v>
          </cell>
        </row>
        <row r="30">
          <cell r="A30" t="str">
            <v>国梁镇卫生院</v>
          </cell>
          <cell r="B30">
            <v>65000</v>
          </cell>
        </row>
        <row r="31">
          <cell r="A31" t="str">
            <v>古龙镇卫生院</v>
          </cell>
          <cell r="B31">
            <v>65000</v>
          </cell>
        </row>
        <row r="32">
          <cell r="A32" t="str">
            <v>龙石镇卫生院</v>
          </cell>
          <cell r="B32">
            <v>65000</v>
          </cell>
        </row>
        <row r="33">
          <cell r="A33" t="str">
            <v>季家镇卫生院</v>
          </cell>
          <cell r="B33">
            <v>65000</v>
          </cell>
        </row>
        <row r="34">
          <cell r="A34" t="str">
            <v>高升镇卫生院</v>
          </cell>
          <cell r="B34">
            <v>65000</v>
          </cell>
        </row>
        <row r="35">
          <cell r="A35" t="str">
            <v>合计</v>
          </cell>
          <cell r="B35">
            <v>3000000</v>
          </cell>
        </row>
        <row r="37">
          <cell r="A37" t="str">
            <v>说明：以上经费为预拨经费，按照大足财综〔2020〕3号和大足财社〔2020〕4号文件要求使用，待疫情防控工作结束后，经相关部门审核后据实结算。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selection activeCell="H7" sqref="H7"/>
    </sheetView>
  </sheetViews>
  <sheetFormatPr defaultColWidth="9" defaultRowHeight="14.25"/>
  <cols>
    <col min="1" max="2" width="16.125" style="1" customWidth="1"/>
    <col min="3" max="3" width="19.875" style="2" customWidth="1"/>
    <col min="4" max="4" width="20.25" style="3" customWidth="1"/>
    <col min="5" max="5" width="18.125" style="3" customWidth="1"/>
    <col min="6" max="6" width="16.375" style="3" customWidth="1"/>
    <col min="7" max="7" width="15.5" style="3" customWidth="1"/>
    <col min="8" max="8" width="18.375" style="4" customWidth="1"/>
    <col min="9" max="9" width="12.75" customWidth="1"/>
    <col min="10" max="10" width="11.25" customWidth="1"/>
  </cols>
  <sheetData>
    <row r="1" ht="24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3.5" spans="1:10">
      <c r="A2" s="6"/>
      <c r="B2" s="6"/>
      <c r="C2" s="6"/>
      <c r="D2" s="6"/>
      <c r="E2" s="6"/>
      <c r="F2" s="6"/>
      <c r="G2" s="6"/>
      <c r="I2" s="17" t="s">
        <v>1</v>
      </c>
      <c r="J2" s="18"/>
    </row>
    <row r="3" ht="45" customHeight="1" spans="1:11">
      <c r="A3" s="7" t="s">
        <v>2</v>
      </c>
      <c r="B3" s="8" t="s">
        <v>3</v>
      </c>
      <c r="C3" s="9"/>
      <c r="D3" s="10"/>
      <c r="E3" s="8" t="s">
        <v>4</v>
      </c>
      <c r="F3" s="9"/>
      <c r="G3" s="9"/>
      <c r="H3" s="10"/>
      <c r="I3" s="19" t="s">
        <v>5</v>
      </c>
      <c r="J3" s="20" t="s">
        <v>6</v>
      </c>
      <c r="K3" s="21"/>
    </row>
    <row r="4" ht="45" customHeight="1" spans="1:11">
      <c r="A4" s="11"/>
      <c r="B4" s="12" t="s">
        <v>7</v>
      </c>
      <c r="C4" s="12" t="s">
        <v>8</v>
      </c>
      <c r="D4" s="12" t="s">
        <v>9</v>
      </c>
      <c r="E4" s="13" t="s">
        <v>7</v>
      </c>
      <c r="F4" s="12" t="s">
        <v>10</v>
      </c>
      <c r="G4" s="12" t="s">
        <v>11</v>
      </c>
      <c r="H4" s="12" t="s">
        <v>12</v>
      </c>
      <c r="I4" s="22"/>
      <c r="J4" s="20"/>
      <c r="K4" s="21"/>
    </row>
    <row r="5" ht="20" customHeight="1" spans="1:10">
      <c r="A5" s="12" t="s">
        <v>13</v>
      </c>
      <c r="B5" s="12"/>
      <c r="C5" s="12"/>
      <c r="D5" s="12"/>
      <c r="E5" s="12">
        <f>F5+G5+H5</f>
        <v>3060700</v>
      </c>
      <c r="F5" s="12"/>
      <c r="G5" s="12"/>
      <c r="H5" s="12">
        <v>3060700</v>
      </c>
      <c r="I5" s="23">
        <v>3060700</v>
      </c>
      <c r="J5" s="24"/>
    </row>
    <row r="6" ht="20" customHeight="1" spans="1:10">
      <c r="A6" s="12" t="s">
        <v>14</v>
      </c>
      <c r="B6" s="12">
        <f>C6+D6</f>
        <v>720000</v>
      </c>
      <c r="C6" s="12">
        <f>VLOOKUP(A6,[1]财社6号!A4:B35,2,0)</f>
        <v>420000</v>
      </c>
      <c r="D6" s="12">
        <f>VLOOKUP(A6,[1]财社12号!A4:B34,2,0)</f>
        <v>300000</v>
      </c>
      <c r="E6" s="12">
        <f>F6+G6+H6</f>
        <v>1018150</v>
      </c>
      <c r="F6" s="12">
        <v>20000</v>
      </c>
      <c r="G6" s="12">
        <v>998150</v>
      </c>
      <c r="H6" s="12"/>
      <c r="I6" s="23">
        <v>298150</v>
      </c>
      <c r="J6" s="24"/>
    </row>
    <row r="7" ht="20" customHeight="1" spans="1:10">
      <c r="A7" s="12" t="s">
        <v>15</v>
      </c>
      <c r="B7" s="12">
        <f>C7+D7</f>
        <v>428000</v>
      </c>
      <c r="C7" s="12">
        <f>VLOOKUP(A7,[1]财社6号!A5:B36,2,0)</f>
        <v>273000</v>
      </c>
      <c r="D7" s="12">
        <f>VLOOKUP(A7,[1]财社12号!A5:B35,2,0)</f>
        <v>155000</v>
      </c>
      <c r="E7" s="12">
        <f t="shared" ref="E7:E38" si="0">F7+G7+H7</f>
        <v>342700</v>
      </c>
      <c r="F7" s="12"/>
      <c r="G7" s="12">
        <v>1500</v>
      </c>
      <c r="H7" s="12">
        <v>341200</v>
      </c>
      <c r="I7" s="25">
        <v>-85300</v>
      </c>
      <c r="J7" s="24"/>
    </row>
    <row r="8" ht="20" customHeight="1" spans="1:10">
      <c r="A8" s="12" t="s">
        <v>16</v>
      </c>
      <c r="B8" s="12">
        <f>C8+D8</f>
        <v>268000</v>
      </c>
      <c r="C8" s="12">
        <f>VLOOKUP(A8,[1]财社6号!A6:B37,2,0)</f>
        <v>168000</v>
      </c>
      <c r="D8" s="12">
        <f>VLOOKUP(A8,[1]财社12号!A6:B36,2,0)</f>
        <v>100000</v>
      </c>
      <c r="E8" s="12">
        <f t="shared" si="0"/>
        <v>268000</v>
      </c>
      <c r="F8" s="12"/>
      <c r="G8" s="12">
        <v>154950</v>
      </c>
      <c r="H8" s="12">
        <v>113050</v>
      </c>
      <c r="I8" s="26"/>
      <c r="J8" s="24"/>
    </row>
    <row r="9" ht="20" customHeight="1" spans="1:10">
      <c r="A9" s="12" t="s">
        <v>17</v>
      </c>
      <c r="B9" s="12">
        <f>C9+D9</f>
        <v>300700</v>
      </c>
      <c r="C9" s="12">
        <f>VLOOKUP(A9,[1]财社6号!A7:B38,2,0)</f>
        <v>140700</v>
      </c>
      <c r="D9" s="12">
        <f>VLOOKUP(A9,[1]财社12号!A7:B37,2,0)</f>
        <v>160000</v>
      </c>
      <c r="E9" s="12">
        <f t="shared" si="0"/>
        <v>483500</v>
      </c>
      <c r="F9" s="12"/>
      <c r="G9" s="12">
        <v>18300</v>
      </c>
      <c r="H9" s="12">
        <v>465200</v>
      </c>
      <c r="I9" s="26">
        <v>182800</v>
      </c>
      <c r="J9" s="24"/>
    </row>
    <row r="10" ht="33" spans="1:10">
      <c r="A10" s="12" t="s">
        <v>18</v>
      </c>
      <c r="B10" s="12">
        <f>C10+D10</f>
        <v>42000</v>
      </c>
      <c r="C10" s="12">
        <f>VLOOKUP(A10,[1]财社6号!A8:B39,2,0)</f>
        <v>42000</v>
      </c>
      <c r="D10" s="12">
        <v>0</v>
      </c>
      <c r="E10" s="12">
        <f t="shared" si="0"/>
        <v>42000</v>
      </c>
      <c r="F10" s="12"/>
      <c r="G10" s="12">
        <v>0</v>
      </c>
      <c r="H10" s="12">
        <v>42000</v>
      </c>
      <c r="I10" s="26"/>
      <c r="J10" s="24"/>
    </row>
    <row r="11" ht="20" customHeight="1" spans="1:10">
      <c r="A11" s="12" t="s">
        <v>19</v>
      </c>
      <c r="B11" s="12">
        <f t="shared" ref="B11:B39" si="1">C11+D11</f>
        <v>247000</v>
      </c>
      <c r="C11" s="12">
        <f>VLOOKUP(A11,[1]财社6号!A9:B35,2,0)</f>
        <v>147000</v>
      </c>
      <c r="D11" s="12">
        <f>VLOOKUP(A11,[1]财社12号!A4:B34,2,0)</f>
        <v>100000</v>
      </c>
      <c r="E11" s="12">
        <f t="shared" si="0"/>
        <v>156450</v>
      </c>
      <c r="F11" s="12"/>
      <c r="G11" s="12">
        <v>1350</v>
      </c>
      <c r="H11" s="12">
        <v>155100</v>
      </c>
      <c r="I11" s="25">
        <v>-90550</v>
      </c>
      <c r="J11" s="24"/>
    </row>
    <row r="12" ht="20" customHeight="1" spans="1:10">
      <c r="A12" s="12" t="s">
        <v>20</v>
      </c>
      <c r="B12" s="12">
        <f t="shared" si="1"/>
        <v>412000</v>
      </c>
      <c r="C12" s="12">
        <f>VLOOKUP(A12,[1]财社6号!A10:B36,2,0)</f>
        <v>252000</v>
      </c>
      <c r="D12" s="12">
        <f>VLOOKUP(A12,[1]财社12号!A5:B35,2,0)</f>
        <v>160000</v>
      </c>
      <c r="E12" s="12">
        <f t="shared" si="0"/>
        <v>72300</v>
      </c>
      <c r="F12" s="12"/>
      <c r="G12" s="12">
        <v>1800</v>
      </c>
      <c r="H12" s="12">
        <v>70500</v>
      </c>
      <c r="I12" s="25">
        <v>-339700</v>
      </c>
      <c r="J12" s="24"/>
    </row>
    <row r="13" ht="20" customHeight="1" spans="1:10">
      <c r="A13" s="12" t="s">
        <v>21</v>
      </c>
      <c r="B13" s="12">
        <f t="shared" si="1"/>
        <v>310000</v>
      </c>
      <c r="C13" s="12">
        <f>VLOOKUP(A13,[1]财社6号!A11:B37,2,0)</f>
        <v>210000</v>
      </c>
      <c r="D13" s="12">
        <f>VLOOKUP(A13,[1]财社12号!A6:B36,2,0)</f>
        <v>100000</v>
      </c>
      <c r="E13" s="12">
        <f t="shared" si="0"/>
        <v>173000</v>
      </c>
      <c r="F13" s="12"/>
      <c r="G13" s="12"/>
      <c r="H13" s="12">
        <v>173000</v>
      </c>
      <c r="I13" s="25">
        <v>-137000</v>
      </c>
      <c r="J13" s="24"/>
    </row>
    <row r="14" ht="20" customHeight="1" spans="1:10">
      <c r="A14" s="12" t="s">
        <v>22</v>
      </c>
      <c r="B14" s="12">
        <f t="shared" si="1"/>
        <v>475000</v>
      </c>
      <c r="C14" s="12">
        <f>VLOOKUP(A14,[1]财社6号!A12:B38,2,0)</f>
        <v>315000</v>
      </c>
      <c r="D14" s="12">
        <f>VLOOKUP(A14,[1]财社12号!A7:B37,2,0)</f>
        <v>160000</v>
      </c>
      <c r="E14" s="12">
        <f t="shared" si="0"/>
        <v>274300</v>
      </c>
      <c r="F14" s="12"/>
      <c r="G14" s="12">
        <v>0</v>
      </c>
      <c r="H14" s="12">
        <v>274300</v>
      </c>
      <c r="I14" s="25">
        <v>-200700</v>
      </c>
      <c r="J14" s="24"/>
    </row>
    <row r="15" ht="20" customHeight="1" spans="1:10">
      <c r="A15" s="12" t="s">
        <v>23</v>
      </c>
      <c r="B15" s="12">
        <f t="shared" si="1"/>
        <v>310000</v>
      </c>
      <c r="C15" s="12">
        <f>VLOOKUP(A15,[1]财社6号!A13:B39,2,0)</f>
        <v>210000</v>
      </c>
      <c r="D15" s="12">
        <f>VLOOKUP(A15,[1]财社12号!A8:B38,2,0)</f>
        <v>100000</v>
      </c>
      <c r="E15" s="12">
        <f t="shared" si="0"/>
        <v>276700</v>
      </c>
      <c r="F15" s="12"/>
      <c r="G15" s="12">
        <v>0</v>
      </c>
      <c r="H15" s="12">
        <v>276700</v>
      </c>
      <c r="I15" s="25">
        <v>-33300</v>
      </c>
      <c r="J15" s="24"/>
    </row>
    <row r="16" ht="20" customHeight="1" spans="1:10">
      <c r="A16" s="12" t="s">
        <v>24</v>
      </c>
      <c r="B16" s="12">
        <f t="shared" si="1"/>
        <v>299500</v>
      </c>
      <c r="C16" s="12">
        <f>VLOOKUP(A16,[1]财社6号!A14:B40,2,0)</f>
        <v>199500</v>
      </c>
      <c r="D16" s="12">
        <f>VLOOKUP(A16,[1]财社12号!A9:B39,2,0)</f>
        <v>100000</v>
      </c>
      <c r="E16" s="12">
        <f t="shared" si="0"/>
        <v>299500</v>
      </c>
      <c r="F16" s="12"/>
      <c r="G16" s="12">
        <v>0</v>
      </c>
      <c r="H16" s="12">
        <v>299500</v>
      </c>
      <c r="I16" s="23"/>
      <c r="J16" s="24"/>
    </row>
    <row r="17" ht="20" customHeight="1" spans="1:10">
      <c r="A17" s="12" t="s">
        <v>25</v>
      </c>
      <c r="B17" s="12">
        <f t="shared" si="1"/>
        <v>278500</v>
      </c>
      <c r="C17" s="12">
        <f>VLOOKUP(A17,[1]财社6号!A15:B41,2,0)</f>
        <v>178500</v>
      </c>
      <c r="D17" s="12">
        <f>VLOOKUP(A17,[1]财社12号!A10:B40,2,0)</f>
        <v>100000</v>
      </c>
      <c r="E17" s="12">
        <f t="shared" si="0"/>
        <v>62300</v>
      </c>
      <c r="F17" s="12"/>
      <c r="G17" s="12">
        <v>0</v>
      </c>
      <c r="H17" s="12">
        <v>62300</v>
      </c>
      <c r="I17" s="27">
        <v>-216200</v>
      </c>
      <c r="J17" s="24"/>
    </row>
    <row r="18" ht="20" customHeight="1" spans="1:10">
      <c r="A18" s="12" t="s">
        <v>26</v>
      </c>
      <c r="B18" s="12">
        <f t="shared" si="1"/>
        <v>289000</v>
      </c>
      <c r="C18" s="12">
        <f>VLOOKUP(A18,[1]财社6号!A16:B42,2,0)</f>
        <v>189000</v>
      </c>
      <c r="D18" s="12">
        <f>VLOOKUP(A18,[1]财社12号!A11:B41,2,0)</f>
        <v>100000</v>
      </c>
      <c r="E18" s="12">
        <f t="shared" si="0"/>
        <v>42200</v>
      </c>
      <c r="F18" s="12"/>
      <c r="G18" s="12">
        <v>0</v>
      </c>
      <c r="H18" s="12">
        <v>42200</v>
      </c>
      <c r="I18" s="27">
        <v>-246800</v>
      </c>
      <c r="J18" s="24"/>
    </row>
    <row r="19" ht="20" customHeight="1" spans="1:10">
      <c r="A19" s="12" t="s">
        <v>27</v>
      </c>
      <c r="B19" s="12">
        <f t="shared" si="1"/>
        <v>418000</v>
      </c>
      <c r="C19" s="12">
        <f>VLOOKUP(A19,[1]财社6号!A17:B43,2,0)</f>
        <v>258000</v>
      </c>
      <c r="D19" s="12">
        <f>VLOOKUP(A19,[1]财社12号!A12:B42,2,0)</f>
        <v>160000</v>
      </c>
      <c r="E19" s="12">
        <f t="shared" si="0"/>
        <v>418000</v>
      </c>
      <c r="F19" s="12"/>
      <c r="G19" s="12">
        <v>900</v>
      </c>
      <c r="H19" s="12">
        <v>417100</v>
      </c>
      <c r="I19" s="27"/>
      <c r="J19" s="24"/>
    </row>
    <row r="20" ht="20" customHeight="1" spans="1:10">
      <c r="A20" s="12" t="s">
        <v>28</v>
      </c>
      <c r="B20" s="12">
        <f t="shared" si="1"/>
        <v>242800</v>
      </c>
      <c r="C20" s="12">
        <f>VLOOKUP(A20,[1]财社6号!A18:B44,2,0)</f>
        <v>142800</v>
      </c>
      <c r="D20" s="12">
        <f>VLOOKUP(A20,[1]财社12号!A13:B43,2,0)</f>
        <v>100000</v>
      </c>
      <c r="E20" s="12">
        <f t="shared" si="0"/>
        <v>21300</v>
      </c>
      <c r="F20" s="12"/>
      <c r="G20" s="12">
        <v>0</v>
      </c>
      <c r="H20" s="12">
        <v>21300</v>
      </c>
      <c r="I20" s="27">
        <v>-221500</v>
      </c>
      <c r="J20" s="24"/>
    </row>
    <row r="21" ht="20" customHeight="1" spans="1:10">
      <c r="A21" s="12" t="s">
        <v>29</v>
      </c>
      <c r="B21" s="12">
        <f t="shared" si="1"/>
        <v>212000</v>
      </c>
      <c r="C21" s="12">
        <f>VLOOKUP(A21,[1]财社6号!A19:B45,2,0)</f>
        <v>147000</v>
      </c>
      <c r="D21" s="12">
        <f>VLOOKUP(A21,[1]财社12号!A14:B44,2,0)</f>
        <v>65000</v>
      </c>
      <c r="E21" s="12">
        <f t="shared" si="0"/>
        <v>12100</v>
      </c>
      <c r="F21" s="12"/>
      <c r="G21" s="12">
        <v>0</v>
      </c>
      <c r="H21" s="12">
        <v>12100</v>
      </c>
      <c r="I21" s="27">
        <v>-199900</v>
      </c>
      <c r="J21" s="24"/>
    </row>
    <row r="22" ht="20" customHeight="1" spans="1:10">
      <c r="A22" s="12" t="s">
        <v>30</v>
      </c>
      <c r="B22" s="12">
        <f t="shared" si="1"/>
        <v>149000</v>
      </c>
      <c r="C22" s="12">
        <f>VLOOKUP(A22,[1]财社6号!A20:B46,2,0)</f>
        <v>84000</v>
      </c>
      <c r="D22" s="12">
        <f>VLOOKUP(A22,[1]财社12号!A15:B45,2,0)</f>
        <v>65000</v>
      </c>
      <c r="E22" s="12">
        <f t="shared" si="0"/>
        <v>37000</v>
      </c>
      <c r="F22" s="12"/>
      <c r="G22" s="12">
        <v>0</v>
      </c>
      <c r="H22" s="12">
        <v>37000</v>
      </c>
      <c r="I22" s="27">
        <v>-112000</v>
      </c>
      <c r="J22" s="24"/>
    </row>
    <row r="23" ht="20" customHeight="1" spans="1:10">
      <c r="A23" s="12" t="s">
        <v>31</v>
      </c>
      <c r="B23" s="12">
        <f t="shared" si="1"/>
        <v>191000</v>
      </c>
      <c r="C23" s="12">
        <f>VLOOKUP(A23,[1]财社6号!A21:B47,2,0)</f>
        <v>126000</v>
      </c>
      <c r="D23" s="12">
        <f>VLOOKUP(A23,[1]财社12号!A16:B46,2,0)</f>
        <v>65000</v>
      </c>
      <c r="E23" s="12">
        <f t="shared" si="0"/>
        <v>21100</v>
      </c>
      <c r="F23" s="12"/>
      <c r="G23" s="12">
        <v>100</v>
      </c>
      <c r="H23" s="12">
        <v>21000</v>
      </c>
      <c r="I23" s="27">
        <v>-169900</v>
      </c>
      <c r="J23" s="24"/>
    </row>
    <row r="24" ht="20" customHeight="1" spans="1:10">
      <c r="A24" s="12" t="s">
        <v>32</v>
      </c>
      <c r="B24" s="12">
        <f t="shared" si="1"/>
        <v>128000</v>
      </c>
      <c r="C24" s="12">
        <f>VLOOKUP(A24,[1]财社6号!A22:B48,2,0)</f>
        <v>63000</v>
      </c>
      <c r="D24" s="12">
        <f>VLOOKUP(A24,[1]财社12号!A17:B47,2,0)</f>
        <v>65000</v>
      </c>
      <c r="E24" s="12">
        <f t="shared" si="0"/>
        <v>24600</v>
      </c>
      <c r="F24" s="12"/>
      <c r="G24" s="12">
        <v>800</v>
      </c>
      <c r="H24" s="12">
        <v>23800</v>
      </c>
      <c r="I24" s="27">
        <v>-103400</v>
      </c>
      <c r="J24" s="24"/>
    </row>
    <row r="25" ht="20" customHeight="1" spans="1:10">
      <c r="A25" s="12" t="s">
        <v>33</v>
      </c>
      <c r="B25" s="12">
        <f t="shared" si="1"/>
        <v>149000</v>
      </c>
      <c r="C25" s="12">
        <f>VLOOKUP(A25,[1]财社6号!A23:B49,2,0)</f>
        <v>84000</v>
      </c>
      <c r="D25" s="12">
        <f>VLOOKUP(A25,[1]财社12号!A18:B48,2,0)</f>
        <v>65000</v>
      </c>
      <c r="E25" s="12">
        <f t="shared" si="0"/>
        <v>6800</v>
      </c>
      <c r="F25" s="12"/>
      <c r="G25" s="12">
        <v>0</v>
      </c>
      <c r="H25" s="12">
        <v>6800</v>
      </c>
      <c r="I25" s="27">
        <v>-142200</v>
      </c>
      <c r="J25" s="24"/>
    </row>
    <row r="26" ht="20" customHeight="1" spans="1:10">
      <c r="A26" s="12" t="s">
        <v>34</v>
      </c>
      <c r="B26" s="12">
        <f t="shared" si="1"/>
        <v>123800</v>
      </c>
      <c r="C26" s="12">
        <f>VLOOKUP(A26,[1]财社6号!A24:B50,2,0)</f>
        <v>58800</v>
      </c>
      <c r="D26" s="12">
        <f>VLOOKUP(A26,[1]财社12号!A19:B49,2,0)</f>
        <v>65000</v>
      </c>
      <c r="E26" s="12">
        <f t="shared" si="0"/>
        <v>123800</v>
      </c>
      <c r="F26" s="12"/>
      <c r="G26" s="12">
        <v>0</v>
      </c>
      <c r="H26" s="12">
        <v>123800</v>
      </c>
      <c r="I26" s="27"/>
      <c r="J26" s="24"/>
    </row>
    <row r="27" ht="20" customHeight="1" spans="1:10">
      <c r="A27" s="12" t="s">
        <v>35</v>
      </c>
      <c r="B27" s="12">
        <f t="shared" si="1"/>
        <v>146900</v>
      </c>
      <c r="C27" s="12">
        <f>VLOOKUP(A27,[1]财社6号!A25:B51,2,0)</f>
        <v>81900</v>
      </c>
      <c r="D27" s="12">
        <f>VLOOKUP(A27,[1]财社12号!A20:B50,2,0)</f>
        <v>65000</v>
      </c>
      <c r="E27" s="12">
        <f t="shared" si="0"/>
        <v>29500</v>
      </c>
      <c r="F27" s="12"/>
      <c r="G27" s="12">
        <v>0</v>
      </c>
      <c r="H27" s="12">
        <v>29500</v>
      </c>
      <c r="I27" s="27">
        <v>-117400</v>
      </c>
      <c r="J27" s="24"/>
    </row>
    <row r="28" ht="20" customHeight="1" spans="1:10">
      <c r="A28" s="12" t="s">
        <v>36</v>
      </c>
      <c r="B28" s="12">
        <f t="shared" si="1"/>
        <v>138500</v>
      </c>
      <c r="C28" s="12">
        <f>VLOOKUP(A28,[1]财社6号!A26:B52,2,0)</f>
        <v>73500</v>
      </c>
      <c r="D28" s="12">
        <f>VLOOKUP(A28,[1]财社12号!A21:B51,2,0)</f>
        <v>65000</v>
      </c>
      <c r="E28" s="12">
        <f t="shared" si="0"/>
        <v>9400</v>
      </c>
      <c r="F28" s="12"/>
      <c r="G28" s="12">
        <v>0</v>
      </c>
      <c r="H28" s="12">
        <v>9400</v>
      </c>
      <c r="I28" s="27">
        <v>-129100</v>
      </c>
      <c r="J28" s="24"/>
    </row>
    <row r="29" ht="20" customHeight="1" spans="1:10">
      <c r="A29" s="12" t="s">
        <v>37</v>
      </c>
      <c r="B29" s="12">
        <f t="shared" si="1"/>
        <v>165800</v>
      </c>
      <c r="C29" s="12">
        <f>VLOOKUP(A29,[1]财社6号!A27:B53,2,0)</f>
        <v>100800</v>
      </c>
      <c r="D29" s="12">
        <f>VLOOKUP(A29,[1]财社12号!A22:B52,2,0)</f>
        <v>65000</v>
      </c>
      <c r="E29" s="12">
        <f t="shared" si="0"/>
        <v>3600</v>
      </c>
      <c r="F29" s="12"/>
      <c r="G29" s="12">
        <v>0</v>
      </c>
      <c r="H29" s="12">
        <v>3600</v>
      </c>
      <c r="I29" s="27">
        <v>-162200</v>
      </c>
      <c r="J29" s="24"/>
    </row>
    <row r="30" ht="20" customHeight="1" spans="1:10">
      <c r="A30" s="12" t="s">
        <v>38</v>
      </c>
      <c r="B30" s="12">
        <f t="shared" si="1"/>
        <v>144800</v>
      </c>
      <c r="C30" s="12">
        <f>VLOOKUP(A30,[1]财社6号!A28:B54,2,0)</f>
        <v>79800</v>
      </c>
      <c r="D30" s="12">
        <f>VLOOKUP(A30,[1]财社12号!A23:B53,2,0)</f>
        <v>65000</v>
      </c>
      <c r="E30" s="12">
        <f t="shared" si="0"/>
        <v>8400</v>
      </c>
      <c r="F30" s="12"/>
      <c r="G30" s="12">
        <v>0</v>
      </c>
      <c r="H30" s="12">
        <v>8400</v>
      </c>
      <c r="I30" s="27">
        <v>-136400</v>
      </c>
      <c r="J30" s="24"/>
    </row>
    <row r="31" ht="20" customHeight="1" spans="1:10">
      <c r="A31" s="12" t="s">
        <v>39</v>
      </c>
      <c r="B31" s="12">
        <f t="shared" si="1"/>
        <v>153200</v>
      </c>
      <c r="C31" s="12">
        <f>VLOOKUP(A31,[1]财社6号!A29:B55,2,0)</f>
        <v>88200</v>
      </c>
      <c r="D31" s="12">
        <f>VLOOKUP(A31,[1]财社12号!A24:B54,2,0)</f>
        <v>65000</v>
      </c>
      <c r="E31" s="12">
        <f t="shared" si="0"/>
        <v>100</v>
      </c>
      <c r="F31" s="12"/>
      <c r="G31" s="12">
        <v>0</v>
      </c>
      <c r="H31" s="12">
        <v>100</v>
      </c>
      <c r="I31" s="27">
        <v>-153100</v>
      </c>
      <c r="J31" s="24"/>
    </row>
    <row r="32" ht="20" customHeight="1" spans="1:10">
      <c r="A32" s="12" t="s">
        <v>40</v>
      </c>
      <c r="B32" s="12">
        <f t="shared" si="1"/>
        <v>161600</v>
      </c>
      <c r="C32" s="12">
        <f>VLOOKUP(A32,[1]财社6号!A30:B56,2,0)</f>
        <v>96600</v>
      </c>
      <c r="D32" s="12">
        <f>VLOOKUP(A32,[1]财社12号!A25:B55,2,0)</f>
        <v>65000</v>
      </c>
      <c r="E32" s="12">
        <f t="shared" si="0"/>
        <v>8600</v>
      </c>
      <c r="F32" s="12"/>
      <c r="G32" s="12">
        <v>0</v>
      </c>
      <c r="H32" s="12">
        <v>8600</v>
      </c>
      <c r="I32" s="27">
        <v>-153000</v>
      </c>
      <c r="J32" s="24"/>
    </row>
    <row r="33" ht="20" customHeight="1" spans="1:10">
      <c r="A33" s="12" t="s">
        <v>41</v>
      </c>
      <c r="B33" s="12">
        <f t="shared" si="1"/>
        <v>117500</v>
      </c>
      <c r="C33" s="12">
        <f>VLOOKUP(A33,[1]财社6号!A31:B57,2,0)</f>
        <v>52500</v>
      </c>
      <c r="D33" s="12">
        <f>VLOOKUP(A33,[1]财社12号!A26:B56,2,0)</f>
        <v>65000</v>
      </c>
      <c r="E33" s="12">
        <f t="shared" si="0"/>
        <v>22700</v>
      </c>
      <c r="F33" s="12"/>
      <c r="G33" s="12">
        <v>0</v>
      </c>
      <c r="H33" s="12">
        <v>22700</v>
      </c>
      <c r="I33" s="27">
        <v>-94800</v>
      </c>
      <c r="J33" s="24"/>
    </row>
    <row r="34" ht="20" customHeight="1" spans="1:10">
      <c r="A34" s="12" t="s">
        <v>42</v>
      </c>
      <c r="B34" s="12">
        <f t="shared" si="1"/>
        <v>115400</v>
      </c>
      <c r="C34" s="12">
        <f>VLOOKUP(A34,[1]财社6号!A32:B58,2,0)</f>
        <v>50400</v>
      </c>
      <c r="D34" s="12">
        <f>VLOOKUP(A34,[1]财社12号!A27:B57,2,0)</f>
        <v>65000</v>
      </c>
      <c r="E34" s="12">
        <f t="shared" si="0"/>
        <v>18200</v>
      </c>
      <c r="F34" s="12"/>
      <c r="G34" s="12">
        <v>0</v>
      </c>
      <c r="H34" s="12">
        <v>18200</v>
      </c>
      <c r="I34" s="27">
        <v>-97200</v>
      </c>
      <c r="J34" s="24"/>
    </row>
    <row r="35" ht="20" customHeight="1" spans="1:10">
      <c r="A35" s="12" t="s">
        <v>43</v>
      </c>
      <c r="B35" s="12">
        <f t="shared" si="1"/>
        <v>94400</v>
      </c>
      <c r="C35" s="12">
        <f>VLOOKUP(A35,[1]财社6号!A33:B59,2,0)</f>
        <v>29400</v>
      </c>
      <c r="D35" s="12">
        <f>VLOOKUP(A35,[1]财社12号!A28:B58,2,0)</f>
        <v>65000</v>
      </c>
      <c r="E35" s="12">
        <f t="shared" si="0"/>
        <v>94400</v>
      </c>
      <c r="F35" s="12"/>
      <c r="G35" s="12">
        <v>0</v>
      </c>
      <c r="H35" s="12">
        <v>94400</v>
      </c>
      <c r="I35" s="27"/>
      <c r="J35" s="24"/>
    </row>
    <row r="36" ht="20" customHeight="1" spans="1:10">
      <c r="A36" s="12" t="s">
        <v>44</v>
      </c>
      <c r="B36" s="12">
        <f t="shared" si="1"/>
        <v>134300</v>
      </c>
      <c r="C36" s="12">
        <f>VLOOKUP(A36,[1]财社6号!A34:B60,2,0)</f>
        <v>69300</v>
      </c>
      <c r="D36" s="12">
        <f>VLOOKUP(A36,[1]财社12号!A29:B59,2,0)</f>
        <v>65000</v>
      </c>
      <c r="E36" s="12">
        <f t="shared" si="0"/>
        <v>9300</v>
      </c>
      <c r="F36" s="12"/>
      <c r="G36" s="12">
        <v>0</v>
      </c>
      <c r="H36" s="12">
        <v>9300</v>
      </c>
      <c r="I36" s="27">
        <v>-125000</v>
      </c>
      <c r="J36" s="24"/>
    </row>
    <row r="37" ht="20" customHeight="1" spans="1:10">
      <c r="A37" s="12" t="s">
        <v>45</v>
      </c>
      <c r="B37" s="12">
        <f t="shared" si="1"/>
        <v>134300</v>
      </c>
      <c r="C37" s="12">
        <f>VLOOKUP(A37,[1]财社6号!A35:B61,2,0)</f>
        <v>69300</v>
      </c>
      <c r="D37" s="12">
        <f>VLOOKUP(A37,[1]财社12号!A30:B60,2,0)</f>
        <v>65000</v>
      </c>
      <c r="E37" s="12">
        <f t="shared" si="0"/>
        <v>59300</v>
      </c>
      <c r="F37" s="12"/>
      <c r="G37" s="12">
        <v>0</v>
      </c>
      <c r="H37" s="12">
        <v>59300</v>
      </c>
      <c r="I37" s="27">
        <v>-75000</v>
      </c>
      <c r="J37" s="24"/>
    </row>
    <row r="38" ht="20" customHeight="1" spans="1:10">
      <c r="A38" s="12" t="s">
        <v>46</v>
      </c>
      <c r="B38" s="12">
        <f t="shared" si="1"/>
        <v>0</v>
      </c>
      <c r="C38" s="12">
        <v>0</v>
      </c>
      <c r="D38" s="12">
        <v>0</v>
      </c>
      <c r="E38" s="12">
        <f t="shared" si="0"/>
        <v>1200</v>
      </c>
      <c r="F38" s="12"/>
      <c r="G38" s="12">
        <v>1200</v>
      </c>
      <c r="H38" s="12">
        <v>0</v>
      </c>
      <c r="I38" s="23"/>
      <c r="J38" s="28" t="s">
        <v>47</v>
      </c>
    </row>
    <row r="39" ht="20" customHeight="1" spans="1:10">
      <c r="A39" s="12" t="s">
        <v>48</v>
      </c>
      <c r="B39" s="12">
        <f t="shared" ref="B39:H39" si="2">SUM(B5:B37)</f>
        <v>7500000</v>
      </c>
      <c r="C39" s="12">
        <f t="shared" si="2"/>
        <v>4500000</v>
      </c>
      <c r="D39" s="12">
        <f t="shared" si="2"/>
        <v>3000000</v>
      </c>
      <c r="E39" s="12">
        <f t="shared" si="2"/>
        <v>7500000</v>
      </c>
      <c r="F39" s="12">
        <f t="shared" si="2"/>
        <v>20000</v>
      </c>
      <c r="G39" s="12">
        <f t="shared" si="2"/>
        <v>1177850</v>
      </c>
      <c r="H39" s="12">
        <f t="shared" si="2"/>
        <v>6302150</v>
      </c>
      <c r="I39" s="27">
        <f>SUM(I5:I38)</f>
        <v>0</v>
      </c>
      <c r="J39" s="24"/>
    </row>
    <row r="40" spans="1:7">
      <c r="A40" s="14"/>
      <c r="B40" s="14"/>
      <c r="C40" s="15"/>
      <c r="D40" s="16"/>
      <c r="E40" s="16"/>
      <c r="F40" s="16"/>
      <c r="G40" s="16"/>
    </row>
  </sheetData>
  <mergeCells count="7">
    <mergeCell ref="A1:I1"/>
    <mergeCell ref="I2:J2"/>
    <mergeCell ref="B3:D3"/>
    <mergeCell ref="E3:H3"/>
    <mergeCell ref="A40:C40"/>
    <mergeCell ref="I3:I4"/>
    <mergeCell ref="J3:J4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2020-07-29T06:12:00Z</dcterms:created>
  <dcterms:modified xsi:type="dcterms:W3CDTF">2020-09-03T01:45:32Z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