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3"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calcMode="manual" fullCalcOnLoad="1"/>
</workbook>
</file>

<file path=xl/sharedStrings.xml><?xml version="1.0" encoding="utf-8"?>
<sst xmlns="http://schemas.openxmlformats.org/spreadsheetml/2006/main" count="1144" uniqueCount="422">
  <si>
    <t>收入支出决算总表</t>
  </si>
  <si>
    <t>公开01表</t>
  </si>
  <si>
    <t>公开部门：重庆市大足区公安局</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</si>
  <si>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</si>
  <si>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</si>
  <si>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</si>
  <si>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</si>
  <si>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</si>
  <si>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</si>
  <si>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</si>
  <si>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</si>
  <si>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</si>
  <si>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</si>
  <si>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</si>
  <si>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</si>
  <si>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</si>
  <si>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</si>
  <si>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</si>
  <si>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</si>
  <si>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</si>
  <si>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</si>
  <si>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</si>
  <si>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</si>
  <si>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</si>
  <si>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</si>
  <si>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</si>
  <si>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</si>
  <si>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</si>
  <si>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</si>
  <si>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</si>
  <si>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</si>
  <si>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</si>
  <si>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</si>
  <si>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</si>
  <si>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</si>
  <si>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</si>
  <si>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</si>
  <si>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</si>
  <si>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</si>
  <si>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</si>
  <si>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</si>
  <si>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</si>
  <si>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</si>
  <si>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</si>
  <si>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</si>
  <si>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</si>
  <si>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</si>
  <si>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</si>
  <si>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财决02表</t>
  </si>
  <si>
    <t>编制单位：重庆市大足区公安局</t>
  </si>
  <si>
    <t>金额单位：元</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</si>
  <si>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</si>
  <si>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</si>
  <si>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</si>
  <si>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</si>
  <si>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</si>
  <si>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</si>
  <si>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</si>
  <si>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</si>
  <si>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</si>
  <si>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</si>
  <si>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</si>
  <si>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</si>
  <si>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</si>
  <si>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</si>
  <si>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</si>
  <si>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</si>
  <si>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</si>
  <si>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</si>
  <si>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</si>
  <si>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204</t>
  </si>
  <si>
    <t>公共安全支出</t>
  </si>
  <si>
    <t>20402</t>
  </si>
  <si>
    <t>公安</t>
  </si>
  <si>
    <t>2040201</t>
  </si>
  <si>
    <t xml:space="preserve">  行政运行</t>
  </si>
  <si>
    <t>2040202</t>
  </si>
  <si>
    <t xml:space="preserve">  一般行政管理事务</t>
  </si>
  <si>
    <t>2040204</t>
  </si>
  <si>
    <t xml:space="preserve">  治安管理</t>
  </si>
  <si>
    <t>2040205</t>
  </si>
  <si>
    <t xml:space="preserve">  国内安全保卫</t>
  </si>
  <si>
    <t>2040206</t>
  </si>
  <si>
    <t xml:space="preserve">  刑事侦查</t>
  </si>
  <si>
    <t>2040209</t>
  </si>
  <si>
    <t xml:space="preserve">  行动技术管理</t>
  </si>
  <si>
    <t>2040211</t>
  </si>
  <si>
    <t xml:space="preserve">  禁毒管理</t>
  </si>
  <si>
    <t>2040212</t>
  </si>
  <si>
    <t xml:space="preserve">  道路交通管理</t>
  </si>
  <si>
    <t>2040213</t>
  </si>
  <si>
    <t xml:space="preserve">  网络侦控管理</t>
  </si>
  <si>
    <t>2040214</t>
  </si>
  <si>
    <t xml:space="preserve">  反恐怖</t>
  </si>
  <si>
    <t>2040215</t>
  </si>
  <si>
    <t xml:space="preserve">  居民身份证管理</t>
  </si>
  <si>
    <t>2040216</t>
  </si>
  <si>
    <t xml:space="preserve">  网络运行及维护</t>
  </si>
  <si>
    <t>2040217</t>
  </si>
  <si>
    <t xml:space="preserve">  拘押收教场所管理</t>
  </si>
  <si>
    <t>2040218</t>
  </si>
  <si>
    <t xml:space="preserve">  警犬繁育及训养</t>
  </si>
  <si>
    <t>2040219</t>
  </si>
  <si>
    <t xml:space="preserve">  信息化建设</t>
  </si>
  <si>
    <t>2040299</t>
  </si>
  <si>
    <t xml:space="preserve">  其他公安支出</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</si>
  <si>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</si>
  <si>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</si>
  <si>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</si>
  <si>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</si>
  <si>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</si>
  <si>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</si>
  <si>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</si>
  <si>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</si>
  <si>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</si>
  <si>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</si>
  <si>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</si>
  <si>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</si>
  <si>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</si>
  <si>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</si>
  <si>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</si>
  <si>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</si>
  <si>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</si>
  <si>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</si>
  <si>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</si>
  <si>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</si>
  <si>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</si>
  <si>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</si>
  <si>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</si>
  <si>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</si>
  <si>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</si>
  <si>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</si>
  <si>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</si>
  <si>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</si>
  <si>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</si>
  <si>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</si>
  <si>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2101103</t>
  </si>
  <si>
    <t xml:space="preserve">  公务员医疗补助</t>
  </si>
  <si>
    <t>215</t>
  </si>
  <si>
    <t>资源勘探信息等支出</t>
  </si>
  <si>
    <t>21506</t>
  </si>
  <si>
    <t>安全生产监管</t>
  </si>
  <si>
    <t>2150605</t>
  </si>
  <si>
    <t xml:space="preserve">  安全监管监察专项</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</si>
  <si>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</si>
  <si>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</si>
  <si>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</si>
  <si>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</si>
  <si>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</si>
  <si>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</si>
  <si>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</si>
  <si>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</si>
  <si>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</si>
  <si>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</si>
  <si>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</si>
  <si>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</si>
  <si>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</si>
  <si>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</si>
  <si>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</si>
  <si>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</si>
  <si>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</si>
  <si>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</si>
  <si>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</si>
  <si>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</si>
  <si>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</si>
  <si>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</si>
  <si>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</si>
  <si>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</si>
  <si>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</si>
  <si>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</si>
  <si>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</si>
  <si>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</si>
  <si>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</si>
  <si>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</si>
  <si>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</si>
  <si>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 xml:space="preserve">                   2018年度</t>
  </si>
  <si>
    <t>功能分类科目编码</t>
  </si>
  <si>
    <t>项目（按“项”级功能分类科目）</t>
  </si>
  <si>
    <t>备注：本表反映部门本年度一般公共预算财政拨款支出情况。</t>
  </si>
  <si>
    <t>一般公共预算财政拨款基本支出决算表</t>
  </si>
  <si>
    <t>公开06表</t>
  </si>
  <si>
    <t xml:space="preserve">公开部门：重庆市大足区公安局 </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</si>
  <si>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</si>
  <si>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</si>
  <si>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</si>
  <si>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</si>
  <si>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</si>
  <si>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</si>
  <si>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</si>
  <si>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</si>
  <si>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</si>
  <si>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</si>
  <si>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</si>
  <si>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</si>
  <si>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</si>
  <si>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</si>
  <si>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</si>
  <si>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</si>
  <si>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</si>
  <si>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</si>
  <si>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</si>
  <si>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</si>
  <si>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</si>
  <si>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</si>
  <si>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</si>
  <si>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</si>
  <si>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</si>
  <si>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</si>
  <si>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</si>
  <si>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</si>
  <si>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</si>
  <si>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</si>
  <si>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</si>
  <si>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</si>
  <si>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</si>
  <si>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</si>
  <si>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</si>
  <si>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</si>
  <si>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</si>
  <si>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</si>
  <si>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</si>
  <si>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</si>
  <si>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</si>
  <si>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</si>
  <si>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</si>
  <si>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</si>
  <si>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</si>
  <si>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</si>
  <si>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</si>
  <si>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</si>
  <si>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</si>
  <si>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</si>
  <si>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</si>
  <si>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</si>
  <si>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</si>
  <si>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</si>
  <si>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</si>
  <si>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</si>
  <si>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</si>
  <si>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</si>
  <si>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</si>
  <si>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</si>
  <si>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</si>
  <si>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</si>
  <si>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</si>
  <si>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</si>
  <si>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</si>
  <si>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</si>
  <si>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</si>
  <si>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</si>
  <si>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</si>
  <si>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</si>
  <si>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</si>
  <si>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</si>
  <si>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</si>
  <si>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</si>
  <si>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</si>
  <si>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</si>
  <si>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</si>
  <si>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</si>
  <si>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</si>
  <si>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</si>
  <si>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</si>
  <si>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</si>
  <si>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</si>
  <si>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</si>
  <si>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</si>
  <si>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</si>
  <si>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</si>
  <si>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</si>
  <si>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</si>
  <si>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</si>
  <si>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</si>
  <si>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</si>
  <si>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</si>
  <si>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</si>
  <si>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</si>
  <si>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</si>
  <si>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</si>
  <si>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</si>
  <si>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</si>
  <si>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</si>
  <si>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</si>
  <si>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</si>
  <si>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</si>
  <si>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</si>
  <si>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</si>
  <si>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</si>
  <si>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</si>
  <si>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</si>
  <si>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</si>
  <si>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</si>
  <si>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</si>
  <si>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</si>
  <si>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</si>
  <si>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</si>
  <si>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</si>
  <si>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</si>
  <si>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</si>
  <si>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</si>
  <si>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</si>
  <si>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</si>
  <si>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</si>
  <si>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</si>
  <si>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</si>
  <si>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</si>
  <si>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</si>
  <si>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</si>
  <si>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</si>
  <si>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</si>
  <si>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</si>
  <si>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</si>
  <si>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</si>
  <si>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</si>
  <si>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</si>
  <si>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</si>
  <si>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</si>
  <si>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</si>
  <si>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</si>
  <si>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</si>
  <si>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</si>
  <si>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</si>
  <si>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</si>
  <si>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</si>
  <si>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</si>
  <si>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</si>
  <si>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</si>
  <si>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</si>
  <si>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</si>
  <si>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</si>
  <si>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</si>
  <si>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</si>
  <si>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</si>
  <si>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</si>
  <si>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</si>
  <si>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</si>
  <si>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</si>
  <si>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</si>
  <si>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</si>
  <si>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</si>
  <si>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</si>
  <si>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</si>
  <si>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</si>
  <si>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</si>
  <si>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</si>
  <si>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</si>
  <si>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</si>
  <si>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</si>
  <si>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</si>
  <si>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</si>
  <si>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</si>
  <si>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</si>
  <si>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</si>
  <si>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</si>
  <si>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</si>
  <si>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</si>
  <si>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</si>
  <si>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</si>
  <si>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</si>
  <si>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</si>
  <si>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</si>
  <si>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</si>
  <si>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</si>
  <si>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</si>
  <si>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</si>
  <si>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</si>
  <si>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</si>
  <si>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229</t>
  </si>
  <si>
    <t>22960</t>
  </si>
  <si>
    <t>彩票公益金及对应专项债务收入安排的支出</t>
  </si>
  <si>
    <t>2296002</t>
  </si>
  <si>
    <t xml:space="preserve">  用于社会福利的彩票公益金支出</t>
  </si>
  <si>
    <t>2296003</t>
  </si>
  <si>
    <t xml:space="preserve">  用于体育事业的彩票公益金支出</t>
  </si>
  <si>
    <t>2296006</t>
  </si>
  <si>
    <t xml:space="preserve">  用于残疾人事业的彩票公益金支出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</si>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</sst>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27">
    <font>
      <sz val="10"/>
      <name val="Arial"/>
      <family val="2"/>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1"/>
      <color indexed="8"/>
      <name val="宋体"/>
      <family val="0"/>
    </font>
    <font>
      <sz val="11"/>
      <color indexed="9"/>
      <name val="宋体"/>
      <family val="0"/>
    </font>
    <font>
      <b/>
      <sz val="18"/>
      <color indexed="54"/>
      <name val="宋体"/>
      <family val="0"/>
    </font>
    <font>
      <sz val="11"/>
      <color indexed="62"/>
      <name val="宋体"/>
      <family val="0"/>
    </font>
    <font>
      <b/>
      <sz val="11"/>
      <color indexed="63"/>
      <name val="宋体"/>
      <family val="0"/>
    </font>
    <font>
      <sz val="11"/>
      <color indexed="20"/>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23"/>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color indexed="63"/>
      </bottom>
    </border>
    <border>
      <left style="thin">
        <color indexed="8"/>
      </left>
      <right>
        <color indexed="63"/>
      </right>
      <top>
        <color indexed="8"/>
      </top>
      <bottom style="thin">
        <color indexed="8"/>
      </bottom>
    </border>
    <border>
      <left style="thin"/>
      <right style="thin"/>
      <top style="thin"/>
      <bottom style="thin"/>
    </border>
    <border>
      <left>
        <color indexed="63"/>
      </left>
      <right style="thin">
        <color indexed="8"/>
      </right>
      <top>
        <color indexed="8"/>
      </top>
      <bottom style="thin">
        <color indexed="8"/>
      </bottom>
    </border>
    <border>
      <left>
        <color indexed="8"/>
      </left>
      <right style="thin">
        <color indexed="8"/>
      </right>
      <top>
        <color indexed="63"/>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8"/>
      </left>
      <right>
        <color indexed="23"/>
      </right>
      <top>
        <color indexed="8"/>
      </top>
      <bottom style="thin">
        <color indexed="23"/>
      </bottom>
    </border>
    <border>
      <left>
        <color indexed="63"/>
      </left>
      <right>
        <color indexed="63"/>
      </right>
      <top style="thin">
        <color indexed="8"/>
      </top>
      <bottom>
        <color indexed="6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9"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4"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7" fillId="0" borderId="4" applyNumberFormat="0" applyFill="0" applyAlignment="0" applyProtection="0"/>
    <xf numFmtId="0" fontId="9" fillId="8" borderId="0" applyNumberFormat="0" applyBorder="0" applyAlignment="0" applyProtection="0"/>
    <xf numFmtId="0" fontId="12" fillId="4" borderId="5" applyNumberFormat="0" applyAlignment="0" applyProtection="0"/>
    <xf numFmtId="0" fontId="23" fillId="4" borderId="1" applyNumberFormat="0" applyAlignment="0" applyProtection="0"/>
    <xf numFmtId="0" fontId="24" fillId="9" borderId="6" applyNumberFormat="0" applyAlignment="0" applyProtection="0"/>
    <xf numFmtId="0" fontId="8" fillId="10" borderId="0" applyNumberFormat="0" applyBorder="0" applyAlignment="0" applyProtection="0"/>
    <xf numFmtId="0" fontId="9" fillId="11" borderId="0" applyNumberFormat="0" applyBorder="0" applyAlignment="0" applyProtection="0"/>
    <xf numFmtId="0" fontId="21"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22"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6" borderId="0" applyNumberFormat="0" applyBorder="0" applyAlignment="0" applyProtection="0"/>
    <xf numFmtId="0" fontId="8"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8" fillId="8" borderId="0" applyNumberFormat="0" applyBorder="0" applyAlignment="0" applyProtection="0"/>
    <xf numFmtId="0" fontId="9" fillId="17" borderId="0" applyNumberFormat="0" applyBorder="0" applyAlignment="0" applyProtection="0"/>
  </cellStyleXfs>
  <cellXfs count="122">
    <xf numFmtId="0" fontId="0" fillId="0" borderId="0" xfId="0" applyAlignment="1">
      <alignment/>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Border="1" applyAlignment="1">
      <alignment/>
    </xf>
    <xf numFmtId="0" fontId="4" fillId="2" borderId="0" xfId="0" applyFont="1" applyFill="1" applyBorder="1" applyAlignment="1">
      <alignment horizontal="right" vertical="center"/>
    </xf>
    <xf numFmtId="0" fontId="4" fillId="2" borderId="9" xfId="0" applyFont="1" applyFill="1" applyBorder="1" applyAlignment="1">
      <alignment horizontal="left" vertical="center"/>
    </xf>
    <xf numFmtId="0" fontId="2" fillId="2" borderId="9" xfId="0" applyFont="1" applyFill="1" applyBorder="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right" vertical="center"/>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11" xfId="0" applyFont="1" applyFill="1" applyBorder="1" applyAlignment="1">
      <alignment horizontal="left" vertical="center" shrinkToFit="1"/>
    </xf>
    <xf numFmtId="0" fontId="6" fillId="2" borderId="12" xfId="0" applyFont="1" applyFill="1" applyBorder="1" applyAlignment="1">
      <alignment horizontal="center" vertical="center" shrinkToFit="1"/>
    </xf>
    <xf numFmtId="0" fontId="5" fillId="4" borderId="12" xfId="0" applyFont="1" applyFill="1" applyBorder="1" applyAlignment="1">
      <alignment horizontal="left" vertical="center" shrinkToFit="1"/>
    </xf>
    <xf numFmtId="4" fontId="6" fillId="2" borderId="12" xfId="0" applyNumberFormat="1" applyFont="1" applyFill="1" applyBorder="1" applyAlignment="1">
      <alignment horizontal="right" vertical="center" shrinkToFit="1"/>
    </xf>
    <xf numFmtId="4" fontId="6" fillId="2" borderId="13" xfId="0" applyNumberFormat="1" applyFont="1" applyFill="1" applyBorder="1" applyAlignment="1">
      <alignment horizontal="right" vertical="center" shrinkToFit="1"/>
    </xf>
    <xf numFmtId="0" fontId="6" fillId="4" borderId="12" xfId="0" applyFont="1" applyFill="1" applyBorder="1" applyAlignment="1">
      <alignment horizontal="left" vertical="center" shrinkToFit="1"/>
    </xf>
    <xf numFmtId="0" fontId="6" fillId="4" borderId="14" xfId="0" applyFont="1" applyFill="1" applyBorder="1" applyAlignment="1">
      <alignment horizontal="left" vertical="center" shrinkToFit="1"/>
    </xf>
    <xf numFmtId="0" fontId="0" fillId="0" borderId="15" xfId="0" applyBorder="1" applyAlignment="1">
      <alignment/>
    </xf>
    <xf numFmtId="4" fontId="6" fillId="2" borderId="16" xfId="0" applyNumberFormat="1" applyFont="1" applyFill="1" applyBorder="1" applyAlignment="1">
      <alignment horizontal="right" vertical="center" shrinkToFit="1"/>
    </xf>
    <xf numFmtId="0" fontId="6" fillId="4" borderId="11" xfId="0" applyFont="1" applyFill="1" applyBorder="1" applyAlignment="1">
      <alignment horizontal="left" vertical="center" shrinkToFit="1"/>
    </xf>
    <xf numFmtId="4" fontId="6" fillId="2" borderId="17" xfId="0" applyNumberFormat="1" applyFont="1" applyFill="1" applyBorder="1" applyAlignment="1">
      <alignment horizontal="right" vertical="center" shrinkToFit="1"/>
    </xf>
    <xf numFmtId="3" fontId="6" fillId="2" borderId="12" xfId="0" applyNumberFormat="1" applyFont="1" applyFill="1" applyBorder="1" applyAlignment="1">
      <alignment horizontal="right" vertical="center" shrinkToFit="1"/>
    </xf>
    <xf numFmtId="0" fontId="6" fillId="2" borderId="12" xfId="0" applyFont="1" applyFill="1" applyBorder="1" applyAlignment="1">
      <alignment horizontal="right" vertical="center" shrinkToFit="1"/>
    </xf>
    <xf numFmtId="0" fontId="6" fillId="2" borderId="12" xfId="0" applyFont="1" applyFill="1" applyBorder="1" applyAlignment="1">
      <alignment horizontal="left" vertical="center" shrinkToFit="1"/>
    </xf>
    <xf numFmtId="0" fontId="6" fillId="2" borderId="0" xfId="0" applyFont="1" applyFill="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5" fillId="4"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4"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lignment horizontal="left" vertical="center" shrinkToFit="1"/>
    </xf>
    <xf numFmtId="4" fontId="5" fillId="4" borderId="12" xfId="0" applyNumberFormat="1" applyFont="1" applyFill="1" applyBorder="1" applyAlignment="1">
      <alignment horizontal="right" vertical="center" shrinkToFit="1"/>
    </xf>
    <xf numFmtId="0" fontId="6" fillId="2" borderId="11" xfId="0" applyFont="1" applyFill="1" applyBorder="1" applyAlignment="1">
      <alignment horizontal="left" vertical="center" shrinkToFit="1"/>
    </xf>
    <xf numFmtId="0" fontId="6" fillId="14" borderId="12"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4"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4"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5" fillId="4" borderId="18" xfId="0" applyFont="1" applyFill="1" applyBorder="1" applyAlignment="1">
      <alignment horizontal="left" vertical="center" shrinkToFit="1"/>
    </xf>
    <xf numFmtId="0" fontId="6" fillId="0" borderId="12" xfId="0" applyFont="1" applyBorder="1" applyAlignment="1">
      <alignment horizontal="left" vertical="center" shrinkToFit="1"/>
    </xf>
    <xf numFmtId="0" fontId="5" fillId="4" borderId="12" xfId="0" applyFont="1" applyFill="1" applyBorder="1" applyAlignment="1">
      <alignment horizontal="left" vertical="center" shrinkToFit="1"/>
    </xf>
    <xf numFmtId="4" fontId="7" fillId="4" borderId="12" xfId="0" applyNumberFormat="1" applyFont="1" applyFill="1" applyBorder="1" applyAlignment="1">
      <alignment horizontal="right" vertical="center" shrinkToFit="1"/>
    </xf>
    <xf numFmtId="4" fontId="5" fillId="4" borderId="12" xfId="0" applyNumberFormat="1" applyFont="1" applyFill="1" applyBorder="1" applyAlignment="1">
      <alignment horizontal="right" vertical="center" shrinkToFit="1"/>
    </xf>
    <xf numFmtId="0" fontId="6" fillId="2" borderId="18" xfId="0" applyFont="1" applyFill="1" applyBorder="1" applyAlignment="1">
      <alignment horizontal="left" vertical="center" shrinkToFit="1"/>
    </xf>
    <xf numFmtId="0" fontId="6" fillId="14" borderId="12" xfId="0" applyFont="1" applyFill="1" applyBorder="1" applyAlignment="1">
      <alignment horizontal="left" vertical="center" shrinkToFit="1"/>
    </xf>
    <xf numFmtId="0" fontId="6" fillId="2" borderId="19" xfId="0" applyFont="1" applyFill="1" applyBorder="1" applyAlignment="1">
      <alignment horizontal="left" vertical="center" shrinkToFit="1"/>
    </xf>
    <xf numFmtId="0" fontId="6" fillId="0" borderId="20" xfId="0" applyFont="1" applyBorder="1" applyAlignment="1">
      <alignment horizontal="left" vertical="center" shrinkToFit="1"/>
    </xf>
    <xf numFmtId="0" fontId="6" fillId="14" borderId="20" xfId="0" applyFont="1" applyFill="1" applyBorder="1" applyAlignment="1">
      <alignment horizontal="left" vertical="center" shrinkToFit="1"/>
    </xf>
    <xf numFmtId="4" fontId="6" fillId="0" borderId="20" xfId="0" applyNumberFormat="1" applyFont="1" applyFill="1" applyBorder="1" applyAlignment="1">
      <alignment horizontal="right" vertical="center" shrinkToFit="1"/>
    </xf>
    <xf numFmtId="0" fontId="5" fillId="4" borderId="18" xfId="0" applyFont="1" applyFill="1" applyBorder="1" applyAlignment="1">
      <alignment horizontal="center" vertical="center"/>
    </xf>
    <xf numFmtId="0" fontId="5" fillId="0" borderId="12" xfId="0" applyFont="1" applyBorder="1" applyAlignment="1">
      <alignment horizontal="center" vertical="center"/>
    </xf>
    <xf numFmtId="0" fontId="5" fillId="4" borderId="21" xfId="0" applyFont="1" applyFill="1" applyBorder="1" applyAlignment="1">
      <alignment horizontal="center" vertical="center"/>
    </xf>
    <xf numFmtId="0" fontId="5" fillId="4" borderId="18"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wrapText="1"/>
    </xf>
    <xf numFmtId="0" fontId="5" fillId="4" borderId="12" xfId="0" applyFont="1" applyFill="1" applyBorder="1" applyAlignment="1">
      <alignment horizontal="center" vertical="center"/>
    </xf>
    <xf numFmtId="0" fontId="5" fillId="4" borderId="21" xfId="0" applyFont="1" applyFill="1" applyBorder="1" applyAlignment="1">
      <alignment horizontal="center" vertical="center" wrapText="1"/>
    </xf>
    <xf numFmtId="0" fontId="6" fillId="4" borderId="11" xfId="0" applyFont="1" applyFill="1" applyBorder="1" applyAlignment="1">
      <alignment horizontal="left" vertical="center"/>
    </xf>
    <xf numFmtId="4" fontId="6" fillId="2" borderId="21" xfId="0" applyNumberFormat="1" applyFont="1" applyFill="1" applyBorder="1" applyAlignment="1">
      <alignment horizontal="right" vertical="center" shrinkToFit="1"/>
    </xf>
    <xf numFmtId="0" fontId="6" fillId="4" borderId="12" xfId="0" applyFont="1" applyFill="1" applyBorder="1" applyAlignment="1">
      <alignment horizontal="left"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 fontId="6" fillId="2" borderId="22" xfId="0" applyNumberFormat="1" applyFont="1" applyFill="1" applyBorder="1" applyAlignment="1">
      <alignment horizontal="right" vertical="center" shrinkToFit="1"/>
    </xf>
    <xf numFmtId="0" fontId="6" fillId="4" borderId="18" xfId="0" applyFont="1" applyFill="1" applyBorder="1" applyAlignment="1">
      <alignment horizontal="distributed" vertical="center"/>
    </xf>
    <xf numFmtId="0" fontId="6" fillId="0" borderId="12" xfId="0" applyFont="1" applyBorder="1" applyAlignment="1">
      <alignment horizontal="distributed" vertical="center"/>
    </xf>
    <xf numFmtId="0" fontId="6" fillId="4" borderId="1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4" borderId="12" xfId="0" applyFont="1" applyFill="1" applyBorder="1" applyAlignment="1">
      <alignment horizontal="center" vertical="center" shrinkToFit="1"/>
    </xf>
    <xf numFmtId="0" fontId="6" fillId="0" borderId="18" xfId="0" applyFont="1" applyBorder="1" applyAlignment="1">
      <alignment horizontal="center" vertical="center" wrapText="1"/>
    </xf>
    <xf numFmtId="0" fontId="6" fillId="0" borderId="12" xfId="0" applyFont="1" applyBorder="1" applyAlignment="1">
      <alignment horizontal="center" vertical="center" shrinkToFit="1"/>
    </xf>
    <xf numFmtId="0" fontId="6" fillId="4" borderId="18" xfId="0" applyFont="1" applyFill="1" applyBorder="1" applyAlignment="1">
      <alignment horizontal="center" vertical="center" shrinkToFit="1"/>
    </xf>
    <xf numFmtId="0" fontId="6" fillId="4" borderId="12" xfId="0" applyFont="1" applyFill="1" applyBorder="1" applyAlignment="1">
      <alignment horizontal="distributed" vertical="center"/>
    </xf>
    <xf numFmtId="0" fontId="6" fillId="0" borderId="18" xfId="0" applyFont="1" applyBorder="1" applyAlignment="1">
      <alignment horizontal="center" vertical="center" shrinkToFit="1"/>
    </xf>
    <xf numFmtId="4" fontId="6" fillId="2" borderId="12" xfId="0" applyNumberFormat="1" applyFont="1" applyFill="1" applyBorder="1" applyAlignment="1">
      <alignment horizontal="right" vertical="center" shrinkToFit="1"/>
    </xf>
    <xf numFmtId="4" fontId="6" fillId="2" borderId="20" xfId="0" applyNumberFormat="1" applyFont="1" applyFill="1" applyBorder="1" applyAlignment="1">
      <alignment horizontal="right" vertical="center" shrinkToFit="1"/>
    </xf>
    <xf numFmtId="0" fontId="6" fillId="0" borderId="21" xfId="0" applyFont="1" applyBorder="1" applyAlignment="1">
      <alignment horizontal="center" vertical="center" wrapText="1"/>
    </xf>
    <xf numFmtId="0" fontId="6" fillId="4" borderId="21" xfId="0" applyFont="1" applyFill="1" applyBorder="1" applyAlignment="1">
      <alignment horizontal="center" vertical="center" wrapText="1"/>
    </xf>
    <xf numFmtId="4" fontId="6" fillId="0" borderId="21" xfId="0" applyNumberFormat="1" applyFont="1" applyFill="1" applyBorder="1" applyAlignment="1">
      <alignment horizontal="right" vertical="center" shrinkToFit="1"/>
    </xf>
    <xf numFmtId="4" fontId="5" fillId="4" borderId="21" xfId="0" applyNumberFormat="1" applyFont="1" applyFill="1" applyBorder="1" applyAlignment="1">
      <alignment horizontal="right" vertical="center" shrinkToFit="1"/>
    </xf>
    <xf numFmtId="4" fontId="6" fillId="2" borderId="21" xfId="0" applyNumberFormat="1" applyFont="1" applyFill="1" applyBorder="1" applyAlignment="1">
      <alignment horizontal="right" vertical="center" shrinkToFit="1"/>
    </xf>
    <xf numFmtId="4" fontId="6" fillId="2" borderId="22" xfId="0" applyNumberFormat="1" applyFont="1" applyFill="1" applyBorder="1" applyAlignment="1">
      <alignment horizontal="right" vertical="center" shrinkToFi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9" xfId="0" applyFont="1" applyFill="1" applyBorder="1" applyAlignment="1">
      <alignment horizontal="left" vertical="center"/>
    </xf>
    <xf numFmtId="0" fontId="2" fillId="2" borderId="23" xfId="0" applyFont="1" applyFill="1" applyBorder="1" applyAlignment="1">
      <alignment horizontal="left" vertical="center"/>
    </xf>
    <xf numFmtId="0" fontId="4" fillId="2" borderId="23" xfId="0" applyFont="1" applyFill="1" applyBorder="1" applyAlignment="1">
      <alignment horizontal="center" vertical="center"/>
    </xf>
    <xf numFmtId="0" fontId="6" fillId="2" borderId="24" xfId="0" applyFont="1" applyFill="1" applyBorder="1" applyAlignment="1">
      <alignment horizontal="left" vertical="center" shrinkToFit="1"/>
    </xf>
    <xf numFmtId="0" fontId="2" fillId="2" borderId="25" xfId="0" applyFont="1" applyFill="1" applyBorder="1" applyAlignment="1">
      <alignment horizontal="lef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right" vertical="center"/>
    </xf>
    <xf numFmtId="0" fontId="2" fillId="2" borderId="0" xfId="0" applyFont="1" applyFill="1" applyBorder="1" applyAlignment="1">
      <alignment horizontal="left" vertical="center"/>
    </xf>
    <xf numFmtId="0" fontId="4" fillId="2" borderId="0" xfId="0" applyFont="1" applyFill="1" applyBorder="1" applyAlignment="1">
      <alignment horizontal="right" vertical="center"/>
    </xf>
    <xf numFmtId="0" fontId="5" fillId="0" borderId="28" xfId="0" applyFont="1" applyBorder="1" applyAlignment="1">
      <alignment horizontal="center" vertical="center" shrinkToFit="1"/>
    </xf>
    <xf numFmtId="0" fontId="5" fillId="4"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4" borderId="28" xfId="0" applyFont="1" applyFill="1" applyBorder="1" applyAlignment="1">
      <alignment horizontal="center" vertical="center" shrinkToFit="1"/>
    </xf>
    <xf numFmtId="4" fontId="6" fillId="2" borderId="28" xfId="0" applyNumberFormat="1" applyFont="1" applyFill="1" applyBorder="1" applyAlignment="1">
      <alignment horizontal="right" vertical="center" shrinkToFit="1"/>
    </xf>
    <xf numFmtId="0" fontId="6" fillId="4" borderId="15" xfId="0" applyFont="1" applyFill="1" applyBorder="1" applyAlignment="1">
      <alignment horizontal="left" vertical="center" shrinkToFit="1"/>
    </xf>
    <xf numFmtId="4" fontId="6" fillId="2" borderId="15" xfId="0" applyNumberFormat="1" applyFont="1" applyFill="1" applyBorder="1" applyAlignment="1">
      <alignment horizontal="right" vertical="center" shrinkToFit="1"/>
    </xf>
    <xf numFmtId="0" fontId="6" fillId="2" borderId="28" xfId="0" applyFont="1" applyFill="1" applyBorder="1" applyAlignment="1">
      <alignment horizontal="right" vertical="center" shrinkToFit="1"/>
    </xf>
    <xf numFmtId="0" fontId="6" fillId="2" borderId="12" xfId="0" applyFont="1" applyFill="1" applyBorder="1" applyAlignment="1">
      <alignment horizontal="right" vertical="center" shrinkToFit="1"/>
    </xf>
    <xf numFmtId="4" fontId="6" fillId="2" borderId="12" xfId="0" applyNumberFormat="1" applyFont="1" applyFill="1" applyBorder="1" applyAlignment="1">
      <alignment horizontal="right" vertical="center" shrinkToFit="1"/>
    </xf>
    <xf numFmtId="0" fontId="2" fillId="0" borderId="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51"/>
  <sheetViews>
    <sheetView workbookViewId="0" topLeftCell="A9">
      <selection activeCell="J25" sqref="J25"/>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107"/>
    </row>
    <row r="2" spans="1:4" ht="15" customHeight="1">
      <c r="A2" s="1"/>
      <c r="B2" s="2"/>
      <c r="C2" s="2"/>
      <c r="D2" s="107"/>
    </row>
    <row r="3" spans="1:4" ht="15" customHeight="1">
      <c r="A3" s="1"/>
      <c r="B3" s="2"/>
      <c r="C3" s="2"/>
      <c r="D3" s="107"/>
    </row>
    <row r="4" spans="1:4" ht="15" customHeight="1">
      <c r="A4" s="1"/>
      <c r="B4" s="2"/>
      <c r="C4" s="2"/>
      <c r="D4" s="107"/>
    </row>
    <row r="5" spans="1:4" ht="15" customHeight="1">
      <c r="A5" s="2"/>
      <c r="B5" s="2"/>
      <c r="C5" s="2"/>
      <c r="D5" s="108" t="s">
        <v>1</v>
      </c>
    </row>
    <row r="6" spans="1:4" ht="15" customHeight="1">
      <c r="A6" s="7" t="s">
        <v>2</v>
      </c>
      <c r="B6" s="9" t="s">
        <v>3</v>
      </c>
      <c r="C6" s="109"/>
      <c r="D6" s="110" t="s">
        <v>4</v>
      </c>
    </row>
    <row r="7" spans="1:4" ht="15" customHeight="1">
      <c r="A7" s="11" t="s">
        <v>5</v>
      </c>
      <c r="B7" s="111" t="s">
        <v>5</v>
      </c>
      <c r="C7" s="112" t="s">
        <v>6</v>
      </c>
      <c r="D7" s="113" t="s">
        <v>6</v>
      </c>
    </row>
    <row r="8" spans="1:4" ht="15" customHeight="1">
      <c r="A8" s="11" t="s">
        <v>7</v>
      </c>
      <c r="B8" s="114" t="s">
        <v>8</v>
      </c>
      <c r="C8" s="112" t="s">
        <v>9</v>
      </c>
      <c r="D8" s="112" t="s">
        <v>8</v>
      </c>
    </row>
    <row r="9" spans="1:4" ht="15" customHeight="1">
      <c r="A9" s="22" t="s">
        <v>10</v>
      </c>
      <c r="B9" s="115">
        <f>251594718.48/10000</f>
        <v>25159.471847999997</v>
      </c>
      <c r="C9" s="116" t="s">
        <v>11</v>
      </c>
      <c r="D9" s="117"/>
    </row>
    <row r="10" spans="1:4" ht="15" customHeight="1">
      <c r="A10" s="22" t="s">
        <v>12</v>
      </c>
      <c r="B10" s="115"/>
      <c r="C10" s="116" t="s">
        <v>13</v>
      </c>
      <c r="D10" s="117"/>
    </row>
    <row r="11" spans="1:4" ht="15" customHeight="1">
      <c r="A11" s="22" t="s">
        <v>14</v>
      </c>
      <c r="B11" s="115"/>
      <c r="C11" s="116" t="s">
        <v>15</v>
      </c>
      <c r="D11" s="117"/>
    </row>
    <row r="12" spans="1:4" ht="15" customHeight="1">
      <c r="A12" s="22" t="s">
        <v>16</v>
      </c>
      <c r="B12" s="115"/>
      <c r="C12" s="116" t="s">
        <v>17</v>
      </c>
      <c r="D12" s="117">
        <f>215711204.53/10000</f>
        <v>21571.120453</v>
      </c>
    </row>
    <row r="13" spans="1:4" ht="15" customHeight="1">
      <c r="A13" s="22" t="s">
        <v>18</v>
      </c>
      <c r="B13" s="115"/>
      <c r="C13" s="116" t="s">
        <v>19</v>
      </c>
      <c r="D13" s="117">
        <f>1890652.3/10000</f>
        <v>189.06523</v>
      </c>
    </row>
    <row r="14" spans="1:4" ht="15" customHeight="1">
      <c r="A14" s="22" t="s">
        <v>20</v>
      </c>
      <c r="B14" s="115"/>
      <c r="C14" s="116" t="s">
        <v>21</v>
      </c>
      <c r="D14" s="117"/>
    </row>
    <row r="15" spans="1:4" ht="15" customHeight="1">
      <c r="A15" s="69"/>
      <c r="B15" s="115"/>
      <c r="C15" s="116" t="s">
        <v>22</v>
      </c>
      <c r="D15" s="117"/>
    </row>
    <row r="16" spans="1:4" ht="15" customHeight="1">
      <c r="A16" s="69"/>
      <c r="B16" s="118"/>
      <c r="C16" s="116" t="s">
        <v>23</v>
      </c>
      <c r="D16" s="117">
        <f>16491403.24/10000</f>
        <v>1649.140324</v>
      </c>
    </row>
    <row r="17" spans="1:4" ht="15" customHeight="1">
      <c r="A17" s="22"/>
      <c r="B17" s="119"/>
      <c r="C17" s="18" t="s">
        <v>24</v>
      </c>
      <c r="D17" s="120">
        <f>7685659.05/10000</f>
        <v>768.5659049999999</v>
      </c>
    </row>
    <row r="18" spans="1:4" ht="15" customHeight="1">
      <c r="A18" s="22"/>
      <c r="B18" s="119"/>
      <c r="C18" s="18" t="s">
        <v>25</v>
      </c>
      <c r="D18" s="120"/>
    </row>
    <row r="19" spans="1:4" ht="15" customHeight="1">
      <c r="A19" s="22"/>
      <c r="B19" s="119"/>
      <c r="C19" s="18" t="s">
        <v>26</v>
      </c>
      <c r="D19" s="120"/>
    </row>
    <row r="20" spans="1:4" ht="15" customHeight="1">
      <c r="A20" s="22"/>
      <c r="B20" s="119"/>
      <c r="C20" s="18" t="s">
        <v>27</v>
      </c>
      <c r="D20" s="120"/>
    </row>
    <row r="21" spans="1:4" ht="15" customHeight="1">
      <c r="A21" s="22"/>
      <c r="B21" s="119"/>
      <c r="C21" s="18" t="s">
        <v>28</v>
      </c>
      <c r="D21" s="120"/>
    </row>
    <row r="22" spans="1:4" ht="15" customHeight="1">
      <c r="A22" s="22"/>
      <c r="B22" s="119"/>
      <c r="C22" s="18" t="s">
        <v>29</v>
      </c>
      <c r="D22" s="120">
        <f>1667092/10000</f>
        <v>166.7092</v>
      </c>
    </row>
    <row r="23" spans="1:4" ht="15" customHeight="1">
      <c r="A23" s="22"/>
      <c r="B23" s="119"/>
      <c r="C23" s="18" t="s">
        <v>30</v>
      </c>
      <c r="D23" s="120"/>
    </row>
    <row r="24" spans="1:4" ht="15" customHeight="1">
      <c r="A24" s="22"/>
      <c r="B24" s="119"/>
      <c r="C24" s="18" t="s">
        <v>31</v>
      </c>
      <c r="D24" s="120"/>
    </row>
    <row r="25" spans="1:4" ht="15" customHeight="1">
      <c r="A25" s="22"/>
      <c r="B25" s="119"/>
      <c r="C25" s="18" t="s">
        <v>32</v>
      </c>
      <c r="D25" s="120"/>
    </row>
    <row r="26" spans="1:4" ht="15" customHeight="1">
      <c r="A26" s="22"/>
      <c r="B26" s="119"/>
      <c r="C26" s="18" t="s">
        <v>33</v>
      </c>
      <c r="D26" s="120"/>
    </row>
    <row r="27" spans="1:4" ht="15" customHeight="1">
      <c r="A27" s="22"/>
      <c r="B27" s="119"/>
      <c r="C27" s="18" t="s">
        <v>34</v>
      </c>
      <c r="D27" s="120">
        <f>8148707.36/10000</f>
        <v>814.8707360000001</v>
      </c>
    </row>
    <row r="28" spans="1:4" ht="15" customHeight="1">
      <c r="A28" s="22"/>
      <c r="B28" s="119"/>
      <c r="C28" s="18" t="s">
        <v>35</v>
      </c>
      <c r="D28" s="120"/>
    </row>
    <row r="29" spans="1:4" ht="15" customHeight="1">
      <c r="A29" s="22"/>
      <c r="B29" s="119"/>
      <c r="C29" s="18" t="s">
        <v>36</v>
      </c>
      <c r="D29" s="120"/>
    </row>
    <row r="30" spans="1:4" ht="15" customHeight="1">
      <c r="A30" s="22"/>
      <c r="B30" s="119"/>
      <c r="C30" s="18" t="s">
        <v>37</v>
      </c>
      <c r="D30" s="120"/>
    </row>
    <row r="31" spans="1:4" ht="15" customHeight="1">
      <c r="A31" s="22"/>
      <c r="B31" s="119"/>
      <c r="C31" s="18" t="s">
        <v>38</v>
      </c>
      <c r="D31" s="120"/>
    </row>
    <row r="32" spans="1:4" ht="15" customHeight="1">
      <c r="A32" s="11" t="s">
        <v>39</v>
      </c>
      <c r="B32" s="120">
        <f>251594718.48/10000</f>
        <v>25159.471847999997</v>
      </c>
      <c r="C32" s="12" t="s">
        <v>40</v>
      </c>
      <c r="D32" s="120">
        <f>SUM(D12:D31)</f>
        <v>25159.471848</v>
      </c>
    </row>
    <row r="33" spans="1:4" ht="15" customHeight="1">
      <c r="A33" s="46" t="s">
        <v>41</v>
      </c>
      <c r="B33" s="120"/>
      <c r="C33" s="48" t="s">
        <v>42</v>
      </c>
      <c r="D33" s="120"/>
    </row>
    <row r="34" spans="1:4" ht="15" customHeight="1">
      <c r="A34" s="46" t="s">
        <v>43</v>
      </c>
      <c r="B34" s="120"/>
      <c r="C34" s="48" t="s">
        <v>44</v>
      </c>
      <c r="D34" s="120"/>
    </row>
    <row r="35" spans="1:4" ht="15" customHeight="1">
      <c r="A35" s="11" t="s">
        <v>45</v>
      </c>
      <c r="B35" s="120">
        <f>251594718.48/10000</f>
        <v>25159.471847999997</v>
      </c>
      <c r="C35" s="12" t="s">
        <v>45</v>
      </c>
      <c r="D35" s="120">
        <v>25159.47</v>
      </c>
    </row>
    <row r="36" spans="1:4" ht="15" customHeight="1">
      <c r="A36" s="27" t="s">
        <v>46</v>
      </c>
      <c r="B36" s="28" t="s">
        <v>46</v>
      </c>
      <c r="C36" s="28" t="s">
        <v>46</v>
      </c>
      <c r="D36" s="28" t="s">
        <v>46</v>
      </c>
    </row>
    <row r="37" spans="1:4" ht="15" customHeight="1">
      <c r="A37" s="2"/>
      <c r="B37" s="32"/>
      <c r="C37" s="31"/>
      <c r="D37" s="121"/>
    </row>
    <row r="38" spans="1:4" ht="12.75">
      <c r="A38" s="5"/>
      <c r="B38" s="5"/>
      <c r="C38" s="5"/>
      <c r="D38" s="5"/>
    </row>
    <row r="39" spans="1:4" ht="12.75">
      <c r="A39" s="5"/>
      <c r="B39" s="5"/>
      <c r="C39" s="5"/>
      <c r="D39" s="5"/>
    </row>
    <row r="40" spans="1:4" ht="12.75">
      <c r="A40" s="5"/>
      <c r="B40" s="5"/>
      <c r="C40" s="5"/>
      <c r="D40" s="5"/>
    </row>
    <row r="41" spans="1:4" ht="12.75">
      <c r="A41" s="5"/>
      <c r="B41" s="5"/>
      <c r="C41" s="5"/>
      <c r="D41" s="5"/>
    </row>
    <row r="42" spans="1:4" ht="12.75">
      <c r="A42" s="5"/>
      <c r="B42" s="5"/>
      <c r="C42" s="5"/>
      <c r="D42" s="5"/>
    </row>
    <row r="43" spans="1:4" ht="12.75">
      <c r="A43" s="5"/>
      <c r="B43" s="5"/>
      <c r="C43" s="5"/>
      <c r="D43" s="5"/>
    </row>
    <row r="44" spans="1:4" ht="12.75">
      <c r="A44" s="5"/>
      <c r="B44" s="5"/>
      <c r="C44" s="5"/>
      <c r="D44" s="5"/>
    </row>
    <row r="45" spans="1:4" ht="12.75">
      <c r="A45" s="5"/>
      <c r="B45" s="5"/>
      <c r="C45" s="5"/>
      <c r="D45" s="5"/>
    </row>
    <row r="46" spans="1:4" ht="12.75">
      <c r="A46" s="5"/>
      <c r="B46" s="5"/>
      <c r="C46" s="5"/>
      <c r="D46" s="5"/>
    </row>
    <row r="47" spans="1:4" ht="12.75">
      <c r="A47" s="5"/>
      <c r="B47" s="5"/>
      <c r="C47" s="5"/>
      <c r="D47" s="5"/>
    </row>
    <row r="48" spans="1:4" ht="12.75">
      <c r="A48" s="5"/>
      <c r="B48" s="5"/>
      <c r="C48" s="5"/>
      <c r="D48" s="5"/>
    </row>
    <row r="49" spans="1:4" ht="12.75">
      <c r="A49" s="5"/>
      <c r="B49" s="5"/>
      <c r="C49" s="5"/>
      <c r="D49" s="5"/>
    </row>
    <row r="50" spans="1:4" ht="12.75">
      <c r="A50" s="5"/>
      <c r="B50" s="5"/>
      <c r="C50" s="5"/>
      <c r="D50" s="5"/>
    </row>
    <row r="51" spans="1:4" ht="12.75">
      <c r="A51" s="5"/>
      <c r="B51" s="5"/>
      <c r="C51" s="5"/>
      <c r="D51" s="5"/>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3"/>
  <sheetViews>
    <sheetView workbookViewId="0" topLeftCell="A1">
      <selection activeCell="J8" sqref="J8"/>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94"/>
      <c r="B1" s="95"/>
      <c r="C1" s="95"/>
      <c r="D1" s="95"/>
      <c r="E1" s="95"/>
      <c r="F1" s="96" t="s">
        <v>47</v>
      </c>
      <c r="G1" s="95"/>
      <c r="H1" s="95"/>
      <c r="I1" s="95"/>
      <c r="J1" s="95"/>
      <c r="K1" s="103"/>
    </row>
    <row r="2" spans="1:11" ht="15" customHeight="1">
      <c r="A2" s="97"/>
      <c r="B2" s="98"/>
      <c r="C2" s="98"/>
      <c r="D2" s="98"/>
      <c r="E2" s="98"/>
      <c r="F2" s="98"/>
      <c r="G2" s="98"/>
      <c r="H2" s="98"/>
      <c r="I2" s="98"/>
      <c r="J2" s="98"/>
      <c r="K2" s="104" t="s">
        <v>48</v>
      </c>
    </row>
    <row r="3" spans="1:11" ht="15" customHeight="1">
      <c r="A3" s="99" t="s">
        <v>49</v>
      </c>
      <c r="B3" s="100"/>
      <c r="C3" s="100"/>
      <c r="D3" s="100"/>
      <c r="E3" s="100"/>
      <c r="F3" s="101" t="s">
        <v>3</v>
      </c>
      <c r="G3" s="100"/>
      <c r="H3" s="100"/>
      <c r="I3" s="100"/>
      <c r="J3" s="100"/>
      <c r="K3" s="105" t="s">
        <v>50</v>
      </c>
    </row>
    <row r="4" spans="1:11" ht="15" customHeight="1">
      <c r="A4" s="75" t="s">
        <v>7</v>
      </c>
      <c r="B4" s="76" t="s">
        <v>7</v>
      </c>
      <c r="C4" s="76" t="s">
        <v>7</v>
      </c>
      <c r="D4" s="76" t="s">
        <v>7</v>
      </c>
      <c r="E4" s="77" t="s">
        <v>39</v>
      </c>
      <c r="F4" s="77" t="s">
        <v>51</v>
      </c>
      <c r="G4" s="77" t="s">
        <v>52</v>
      </c>
      <c r="H4" s="77" t="s">
        <v>53</v>
      </c>
      <c r="I4" s="77" t="s">
        <v>54</v>
      </c>
      <c r="J4" s="77" t="s">
        <v>55</v>
      </c>
      <c r="K4" s="77" t="s">
        <v>56</v>
      </c>
    </row>
    <row r="5" spans="1:11" ht="15" customHeight="1">
      <c r="A5" s="78" t="s">
        <v>57</v>
      </c>
      <c r="B5" s="79" t="s">
        <v>57</v>
      </c>
      <c r="C5" s="79" t="s">
        <v>57</v>
      </c>
      <c r="D5" s="80" t="s">
        <v>58</v>
      </c>
      <c r="E5" s="79" t="s">
        <v>39</v>
      </c>
      <c r="F5" s="79" t="s">
        <v>51</v>
      </c>
      <c r="G5" s="79" t="s">
        <v>52</v>
      </c>
      <c r="H5" s="79" t="s">
        <v>53</v>
      </c>
      <c r="I5" s="79" t="s">
        <v>54</v>
      </c>
      <c r="J5" s="79" t="s">
        <v>55</v>
      </c>
      <c r="K5" s="88" t="s">
        <v>56</v>
      </c>
    </row>
    <row r="6" spans="1:11" ht="15" customHeight="1">
      <c r="A6" s="81" t="s">
        <v>57</v>
      </c>
      <c r="B6" s="79" t="s">
        <v>57</v>
      </c>
      <c r="C6" s="79" t="s">
        <v>57</v>
      </c>
      <c r="D6" s="82" t="s">
        <v>58</v>
      </c>
      <c r="E6" s="79" t="s">
        <v>39</v>
      </c>
      <c r="F6" s="79" t="s">
        <v>51</v>
      </c>
      <c r="G6" s="79" t="s">
        <v>52</v>
      </c>
      <c r="H6" s="79" t="s">
        <v>53</v>
      </c>
      <c r="I6" s="79" t="s">
        <v>54</v>
      </c>
      <c r="J6" s="79" t="s">
        <v>55</v>
      </c>
      <c r="K6" s="88" t="s">
        <v>56</v>
      </c>
    </row>
    <row r="7" spans="1:11" ht="15" customHeight="1">
      <c r="A7" s="81" t="s">
        <v>57</v>
      </c>
      <c r="B7" s="79" t="s">
        <v>57</v>
      </c>
      <c r="C7" s="79" t="s">
        <v>57</v>
      </c>
      <c r="D7" s="82" t="s">
        <v>58</v>
      </c>
      <c r="E7" s="79" t="s">
        <v>39</v>
      </c>
      <c r="F7" s="79" t="s">
        <v>51</v>
      </c>
      <c r="G7" s="79" t="s">
        <v>52</v>
      </c>
      <c r="H7" s="79" t="s">
        <v>53</v>
      </c>
      <c r="I7" s="79" t="s">
        <v>54</v>
      </c>
      <c r="J7" s="79" t="s">
        <v>55</v>
      </c>
      <c r="K7" s="88" t="s">
        <v>56</v>
      </c>
    </row>
    <row r="8" spans="1:11" ht="15" customHeight="1">
      <c r="A8" s="83" t="s">
        <v>59</v>
      </c>
      <c r="B8" s="80" t="s">
        <v>60</v>
      </c>
      <c r="C8" s="80" t="s">
        <v>61</v>
      </c>
      <c r="D8" s="84" t="s">
        <v>62</v>
      </c>
      <c r="E8" s="77" t="s">
        <v>63</v>
      </c>
      <c r="F8" s="77" t="s">
        <v>64</v>
      </c>
      <c r="G8" s="77" t="s">
        <v>65</v>
      </c>
      <c r="H8" s="77" t="s">
        <v>66</v>
      </c>
      <c r="I8" s="77" t="s">
        <v>67</v>
      </c>
      <c r="J8" s="77" t="s">
        <v>68</v>
      </c>
      <c r="K8" s="89" t="s">
        <v>69</v>
      </c>
    </row>
    <row r="9" spans="1:11" ht="15" customHeight="1">
      <c r="A9" s="85" t="s">
        <v>59</v>
      </c>
      <c r="B9" s="82" t="s">
        <v>60</v>
      </c>
      <c r="C9" s="82" t="s">
        <v>61</v>
      </c>
      <c r="D9" s="80" t="s">
        <v>45</v>
      </c>
      <c r="E9" s="49">
        <v>25159.47</v>
      </c>
      <c r="F9" s="49">
        <v>25159.47</v>
      </c>
      <c r="G9" s="49"/>
      <c r="H9" s="49"/>
      <c r="I9" s="49"/>
      <c r="J9" s="49"/>
      <c r="K9" s="90"/>
    </row>
    <row r="10" spans="1:11" ht="15" customHeight="1">
      <c r="A10" s="50" t="s">
        <v>70</v>
      </c>
      <c r="B10" s="51" t="s">
        <v>70</v>
      </c>
      <c r="C10" s="51" t="s">
        <v>70</v>
      </c>
      <c r="D10" s="52" t="s">
        <v>71</v>
      </c>
      <c r="E10" s="53">
        <v>21571.13</v>
      </c>
      <c r="F10" s="53">
        <v>21571.13</v>
      </c>
      <c r="G10" s="54"/>
      <c r="H10" s="54"/>
      <c r="I10" s="54"/>
      <c r="J10" s="54"/>
      <c r="K10" s="91"/>
    </row>
    <row r="11" spans="1:11" ht="15" customHeight="1">
      <c r="A11" s="50" t="s">
        <v>72</v>
      </c>
      <c r="B11" s="51" t="s">
        <v>72</v>
      </c>
      <c r="C11" s="51" t="s">
        <v>72</v>
      </c>
      <c r="D11" s="52" t="s">
        <v>73</v>
      </c>
      <c r="E11" s="53">
        <v>21571.13</v>
      </c>
      <c r="F11" s="53">
        <v>21571.13</v>
      </c>
      <c r="G11" s="54"/>
      <c r="H11" s="54"/>
      <c r="I11" s="54"/>
      <c r="J11" s="54"/>
      <c r="K11" s="91"/>
    </row>
    <row r="12" spans="1:11" ht="15" customHeight="1">
      <c r="A12" s="55" t="s">
        <v>74</v>
      </c>
      <c r="B12" s="51" t="s">
        <v>74</v>
      </c>
      <c r="C12" s="51" t="s">
        <v>74</v>
      </c>
      <c r="D12" s="56" t="s">
        <v>75</v>
      </c>
      <c r="E12" s="49">
        <v>12652.1</v>
      </c>
      <c r="F12" s="49">
        <v>12652.1</v>
      </c>
      <c r="G12" s="49"/>
      <c r="H12" s="86"/>
      <c r="I12" s="86"/>
      <c r="J12" s="86"/>
      <c r="K12" s="92"/>
    </row>
    <row r="13" spans="1:11" ht="15" customHeight="1">
      <c r="A13" s="55" t="s">
        <v>76</v>
      </c>
      <c r="B13" s="51" t="s">
        <v>76</v>
      </c>
      <c r="C13" s="51" t="s">
        <v>76</v>
      </c>
      <c r="D13" s="56" t="s">
        <v>77</v>
      </c>
      <c r="E13" s="49">
        <v>2871.67</v>
      </c>
      <c r="F13" s="49">
        <v>2871.67</v>
      </c>
      <c r="G13" s="49"/>
      <c r="H13" s="86"/>
      <c r="I13" s="86"/>
      <c r="J13" s="86"/>
      <c r="K13" s="92"/>
    </row>
    <row r="14" spans="1:11" ht="15" customHeight="1">
      <c r="A14" s="55" t="s">
        <v>78</v>
      </c>
      <c r="B14" s="51" t="s">
        <v>78</v>
      </c>
      <c r="C14" s="51" t="s">
        <v>78</v>
      </c>
      <c r="D14" s="56" t="s">
        <v>79</v>
      </c>
      <c r="E14" s="49">
        <v>1289.69</v>
      </c>
      <c r="F14" s="49">
        <v>1289.69</v>
      </c>
      <c r="G14" s="49"/>
      <c r="H14" s="86"/>
      <c r="I14" s="86"/>
      <c r="J14" s="86"/>
      <c r="K14" s="92"/>
    </row>
    <row r="15" spans="1:11" ht="15" customHeight="1">
      <c r="A15" s="55" t="s">
        <v>80</v>
      </c>
      <c r="B15" s="51" t="s">
        <v>80</v>
      </c>
      <c r="C15" s="51" t="s">
        <v>80</v>
      </c>
      <c r="D15" s="56" t="s">
        <v>81</v>
      </c>
      <c r="E15" s="49">
        <v>6</v>
      </c>
      <c r="F15" s="49">
        <v>6</v>
      </c>
      <c r="G15" s="49"/>
      <c r="H15" s="86"/>
      <c r="I15" s="86"/>
      <c r="J15" s="86"/>
      <c r="K15" s="92"/>
    </row>
    <row r="16" spans="1:11" ht="15" customHeight="1">
      <c r="A16" s="55" t="s">
        <v>82</v>
      </c>
      <c r="B16" s="51" t="s">
        <v>82</v>
      </c>
      <c r="C16" s="51" t="s">
        <v>82</v>
      </c>
      <c r="D16" s="56" t="s">
        <v>83</v>
      </c>
      <c r="E16" s="49">
        <v>10</v>
      </c>
      <c r="F16" s="49">
        <v>10</v>
      </c>
      <c r="G16" s="49"/>
      <c r="H16" s="86"/>
      <c r="I16" s="86"/>
      <c r="J16" s="86"/>
      <c r="K16" s="92"/>
    </row>
    <row r="17" spans="1:11" ht="15" customHeight="1">
      <c r="A17" s="55" t="s">
        <v>84</v>
      </c>
      <c r="B17" s="51" t="s">
        <v>84</v>
      </c>
      <c r="C17" s="51" t="s">
        <v>84</v>
      </c>
      <c r="D17" s="56" t="s">
        <v>85</v>
      </c>
      <c r="E17" s="49">
        <v>15</v>
      </c>
      <c r="F17" s="49">
        <v>15</v>
      </c>
      <c r="G17" s="49"/>
      <c r="H17" s="86"/>
      <c r="I17" s="86"/>
      <c r="J17" s="86"/>
      <c r="K17" s="92"/>
    </row>
    <row r="18" spans="1:11" ht="15" customHeight="1">
      <c r="A18" s="55" t="s">
        <v>86</v>
      </c>
      <c r="B18" s="51" t="s">
        <v>86</v>
      </c>
      <c r="C18" s="51" t="s">
        <v>86</v>
      </c>
      <c r="D18" s="56" t="s">
        <v>87</v>
      </c>
      <c r="E18" s="49">
        <v>100</v>
      </c>
      <c r="F18" s="49">
        <v>100</v>
      </c>
      <c r="G18" s="49"/>
      <c r="H18" s="86"/>
      <c r="I18" s="86"/>
      <c r="J18" s="86"/>
      <c r="K18" s="92"/>
    </row>
    <row r="19" spans="1:11" ht="15" customHeight="1">
      <c r="A19" s="55" t="s">
        <v>88</v>
      </c>
      <c r="B19" s="51" t="s">
        <v>88</v>
      </c>
      <c r="C19" s="51" t="s">
        <v>88</v>
      </c>
      <c r="D19" s="56" t="s">
        <v>89</v>
      </c>
      <c r="E19" s="49">
        <v>2066.85</v>
      </c>
      <c r="F19" s="49">
        <v>2066.85</v>
      </c>
      <c r="G19" s="49"/>
      <c r="H19" s="86"/>
      <c r="I19" s="86"/>
      <c r="J19" s="86"/>
      <c r="K19" s="92"/>
    </row>
    <row r="20" spans="1:11" ht="15" customHeight="1">
      <c r="A20" s="55" t="s">
        <v>90</v>
      </c>
      <c r="B20" s="51" t="s">
        <v>90</v>
      </c>
      <c r="C20" s="51" t="s">
        <v>90</v>
      </c>
      <c r="D20" s="56" t="s">
        <v>91</v>
      </c>
      <c r="E20" s="49">
        <v>5.5</v>
      </c>
      <c r="F20" s="49">
        <v>5.5</v>
      </c>
      <c r="G20" s="49"/>
      <c r="H20" s="86"/>
      <c r="I20" s="86"/>
      <c r="J20" s="86"/>
      <c r="K20" s="92"/>
    </row>
    <row r="21" spans="1:11" ht="15" customHeight="1">
      <c r="A21" s="55" t="s">
        <v>92</v>
      </c>
      <c r="B21" s="51" t="s">
        <v>92</v>
      </c>
      <c r="C21" s="51" t="s">
        <v>92</v>
      </c>
      <c r="D21" s="56" t="s">
        <v>93</v>
      </c>
      <c r="E21" s="49">
        <v>41.74</v>
      </c>
      <c r="F21" s="49">
        <v>41.74</v>
      </c>
      <c r="G21" s="49"/>
      <c r="H21" s="86"/>
      <c r="I21" s="86"/>
      <c r="J21" s="86"/>
      <c r="K21" s="92"/>
    </row>
    <row r="22" spans="1:11" ht="15" customHeight="1">
      <c r="A22" s="55" t="s">
        <v>94</v>
      </c>
      <c r="B22" s="51" t="s">
        <v>94</v>
      </c>
      <c r="C22" s="51" t="s">
        <v>94</v>
      </c>
      <c r="D22" s="56" t="s">
        <v>95</v>
      </c>
      <c r="E22" s="49">
        <v>101</v>
      </c>
      <c r="F22" s="49">
        <v>101</v>
      </c>
      <c r="G22" s="49"/>
      <c r="H22" s="86"/>
      <c r="I22" s="86"/>
      <c r="J22" s="86"/>
      <c r="K22" s="92"/>
    </row>
    <row r="23" spans="1:11" ht="15" customHeight="1">
      <c r="A23" s="55" t="s">
        <v>96</v>
      </c>
      <c r="B23" s="51" t="s">
        <v>96</v>
      </c>
      <c r="C23" s="51" t="s">
        <v>96</v>
      </c>
      <c r="D23" s="56" t="s">
        <v>97</v>
      </c>
      <c r="E23" s="49">
        <v>123.3</v>
      </c>
      <c r="F23" s="49">
        <v>123.3</v>
      </c>
      <c r="G23" s="49"/>
      <c r="H23" s="86"/>
      <c r="I23" s="86"/>
      <c r="J23" s="86"/>
      <c r="K23" s="92"/>
    </row>
    <row r="24" spans="1:11" ht="15" customHeight="1">
      <c r="A24" s="55" t="s">
        <v>98</v>
      </c>
      <c r="B24" s="51" t="s">
        <v>98</v>
      </c>
      <c r="C24" s="51" t="s">
        <v>98</v>
      </c>
      <c r="D24" s="56" t="s">
        <v>99</v>
      </c>
      <c r="E24" s="49">
        <v>304.45</v>
      </c>
      <c r="F24" s="49">
        <v>304.45</v>
      </c>
      <c r="G24" s="49"/>
      <c r="H24" s="86"/>
      <c r="I24" s="86"/>
      <c r="J24" s="86"/>
      <c r="K24" s="92"/>
    </row>
    <row r="25" spans="1:11" ht="15" customHeight="1">
      <c r="A25" s="55" t="s">
        <v>100</v>
      </c>
      <c r="B25" s="51" t="s">
        <v>100</v>
      </c>
      <c r="C25" s="51" t="s">
        <v>100</v>
      </c>
      <c r="D25" s="56" t="s">
        <v>101</v>
      </c>
      <c r="E25" s="49">
        <v>5</v>
      </c>
      <c r="F25" s="49">
        <v>5</v>
      </c>
      <c r="G25" s="49"/>
      <c r="H25" s="86"/>
      <c r="I25" s="86"/>
      <c r="J25" s="86"/>
      <c r="K25" s="92"/>
    </row>
    <row r="26" spans="1:11" ht="15" customHeight="1">
      <c r="A26" s="55" t="s">
        <v>102</v>
      </c>
      <c r="B26" s="51" t="s">
        <v>102</v>
      </c>
      <c r="C26" s="51" t="s">
        <v>102</v>
      </c>
      <c r="D26" s="56" t="s">
        <v>103</v>
      </c>
      <c r="E26" s="49">
        <v>1418.83</v>
      </c>
      <c r="F26" s="49">
        <v>1418.83</v>
      </c>
      <c r="G26" s="49"/>
      <c r="H26" s="86"/>
      <c r="I26" s="86"/>
      <c r="J26" s="86"/>
      <c r="K26" s="92"/>
    </row>
    <row r="27" spans="1:11" ht="15" customHeight="1">
      <c r="A27" s="55" t="s">
        <v>104</v>
      </c>
      <c r="B27" s="51" t="s">
        <v>104</v>
      </c>
      <c r="C27" s="51" t="s">
        <v>104</v>
      </c>
      <c r="D27" s="56" t="s">
        <v>105</v>
      </c>
      <c r="E27" s="49">
        <v>560</v>
      </c>
      <c r="F27" s="49">
        <v>560</v>
      </c>
      <c r="G27" s="49"/>
      <c r="H27" s="86"/>
      <c r="I27" s="86"/>
      <c r="J27" s="86"/>
      <c r="K27" s="92"/>
    </row>
    <row r="28" spans="1:11" ht="15" customHeight="1">
      <c r="A28" s="50" t="s">
        <v>106</v>
      </c>
      <c r="B28" s="51" t="s">
        <v>106</v>
      </c>
      <c r="C28" s="51" t="s">
        <v>106</v>
      </c>
      <c r="D28" s="52" t="s">
        <v>107</v>
      </c>
      <c r="E28" s="54">
        <v>189.07</v>
      </c>
      <c r="F28" s="54">
        <v>189.07</v>
      </c>
      <c r="G28" s="54"/>
      <c r="H28" s="54"/>
      <c r="I28" s="54"/>
      <c r="J28" s="54"/>
      <c r="K28" s="91"/>
    </row>
    <row r="29" spans="1:11" ht="15" customHeight="1">
      <c r="A29" s="50" t="s">
        <v>108</v>
      </c>
      <c r="B29" s="51" t="s">
        <v>108</v>
      </c>
      <c r="C29" s="51" t="s">
        <v>108</v>
      </c>
      <c r="D29" s="52" t="s">
        <v>109</v>
      </c>
      <c r="E29" s="54">
        <v>189.07</v>
      </c>
      <c r="F29" s="54">
        <v>189.07</v>
      </c>
      <c r="G29" s="54"/>
      <c r="H29" s="54"/>
      <c r="I29" s="54"/>
      <c r="J29" s="54"/>
      <c r="K29" s="91"/>
    </row>
    <row r="30" spans="1:11" ht="15" customHeight="1">
      <c r="A30" s="55" t="s">
        <v>110</v>
      </c>
      <c r="B30" s="51" t="s">
        <v>110</v>
      </c>
      <c r="C30" s="51" t="s">
        <v>110</v>
      </c>
      <c r="D30" s="56" t="s">
        <v>111</v>
      </c>
      <c r="E30" s="49">
        <v>189.07</v>
      </c>
      <c r="F30" s="49">
        <v>189.07</v>
      </c>
      <c r="G30" s="86"/>
      <c r="H30" s="86"/>
      <c r="I30" s="86"/>
      <c r="J30" s="86"/>
      <c r="K30" s="92"/>
    </row>
    <row r="31" spans="1:11" ht="15" customHeight="1">
      <c r="A31" s="50" t="s">
        <v>112</v>
      </c>
      <c r="B31" s="51" t="s">
        <v>112</v>
      </c>
      <c r="C31" s="51" t="s">
        <v>112</v>
      </c>
      <c r="D31" s="52" t="s">
        <v>113</v>
      </c>
      <c r="E31" s="54">
        <v>1649.15</v>
      </c>
      <c r="F31" s="54">
        <v>1649.15</v>
      </c>
      <c r="G31" s="54"/>
      <c r="H31" s="54"/>
      <c r="I31" s="54"/>
      <c r="J31" s="54"/>
      <c r="K31" s="91"/>
    </row>
    <row r="32" spans="1:11" ht="15" customHeight="1">
      <c r="A32" s="50" t="s">
        <v>114</v>
      </c>
      <c r="B32" s="51" t="s">
        <v>114</v>
      </c>
      <c r="C32" s="51" t="s">
        <v>114</v>
      </c>
      <c r="D32" s="52" t="s">
        <v>115</v>
      </c>
      <c r="E32" s="54">
        <v>1547.3</v>
      </c>
      <c r="F32" s="54">
        <v>1547.3</v>
      </c>
      <c r="G32" s="54"/>
      <c r="H32" s="54"/>
      <c r="I32" s="54"/>
      <c r="J32" s="54"/>
      <c r="K32" s="91"/>
    </row>
    <row r="33" spans="1:11" ht="15" customHeight="1">
      <c r="A33" s="55" t="s">
        <v>116</v>
      </c>
      <c r="B33" s="51" t="s">
        <v>116</v>
      </c>
      <c r="C33" s="51" t="s">
        <v>116</v>
      </c>
      <c r="D33" s="56" t="s">
        <v>117</v>
      </c>
      <c r="E33" s="49">
        <v>935.65</v>
      </c>
      <c r="F33" s="49">
        <v>935.65</v>
      </c>
      <c r="G33" s="86"/>
      <c r="H33" s="86"/>
      <c r="I33" s="86"/>
      <c r="J33" s="86"/>
      <c r="K33" s="92"/>
    </row>
    <row r="34" spans="1:11" ht="15" customHeight="1">
      <c r="A34" s="55" t="s">
        <v>118</v>
      </c>
      <c r="B34" s="51" t="s">
        <v>118</v>
      </c>
      <c r="C34" s="51" t="s">
        <v>118</v>
      </c>
      <c r="D34" s="56" t="s">
        <v>119</v>
      </c>
      <c r="E34" s="49">
        <v>375.08</v>
      </c>
      <c r="F34" s="49">
        <v>375.08</v>
      </c>
      <c r="G34" s="86"/>
      <c r="H34" s="86"/>
      <c r="I34" s="86"/>
      <c r="J34" s="86"/>
      <c r="K34" s="92"/>
    </row>
    <row r="35" spans="1:11" ht="15" customHeight="1">
      <c r="A35" s="55" t="s">
        <v>120</v>
      </c>
      <c r="B35" s="51" t="s">
        <v>120</v>
      </c>
      <c r="C35" s="51" t="s">
        <v>120</v>
      </c>
      <c r="D35" s="56" t="s">
        <v>121</v>
      </c>
      <c r="E35" s="49">
        <v>236.57</v>
      </c>
      <c r="F35" s="49">
        <v>236.57</v>
      </c>
      <c r="G35" s="86"/>
      <c r="H35" s="86"/>
      <c r="I35" s="86"/>
      <c r="J35" s="86"/>
      <c r="K35" s="92"/>
    </row>
    <row r="36" spans="1:11" ht="15" customHeight="1">
      <c r="A36" s="50" t="s">
        <v>122</v>
      </c>
      <c r="B36" s="51" t="s">
        <v>122</v>
      </c>
      <c r="C36" s="51" t="s">
        <v>122</v>
      </c>
      <c r="D36" s="52" t="s">
        <v>123</v>
      </c>
      <c r="E36" s="54">
        <v>80.06</v>
      </c>
      <c r="F36" s="54">
        <v>80.06</v>
      </c>
      <c r="G36" s="54"/>
      <c r="H36" s="54"/>
      <c r="I36" s="54"/>
      <c r="J36" s="54"/>
      <c r="K36" s="91"/>
    </row>
    <row r="37" spans="1:11" ht="15" customHeight="1">
      <c r="A37" s="55" t="s">
        <v>124</v>
      </c>
      <c r="B37" s="51" t="s">
        <v>124</v>
      </c>
      <c r="C37" s="51" t="s">
        <v>124</v>
      </c>
      <c r="D37" s="56" t="s">
        <v>125</v>
      </c>
      <c r="E37" s="49">
        <v>80.06</v>
      </c>
      <c r="F37" s="49">
        <v>80.06</v>
      </c>
      <c r="G37" s="86"/>
      <c r="H37" s="86"/>
      <c r="I37" s="86"/>
      <c r="J37" s="86"/>
      <c r="K37" s="92"/>
    </row>
    <row r="38" spans="1:11" ht="15" customHeight="1">
      <c r="A38" s="50" t="s">
        <v>126</v>
      </c>
      <c r="B38" s="51" t="s">
        <v>126</v>
      </c>
      <c r="C38" s="51" t="s">
        <v>126</v>
      </c>
      <c r="D38" s="52" t="s">
        <v>127</v>
      </c>
      <c r="E38" s="54">
        <v>21.79</v>
      </c>
      <c r="F38" s="54">
        <v>21.79</v>
      </c>
      <c r="G38" s="54"/>
      <c r="H38" s="54"/>
      <c r="I38" s="54"/>
      <c r="J38" s="54"/>
      <c r="K38" s="91"/>
    </row>
    <row r="39" spans="1:11" ht="15" customHeight="1">
      <c r="A39" s="55" t="s">
        <v>128</v>
      </c>
      <c r="B39" s="51" t="s">
        <v>128</v>
      </c>
      <c r="C39" s="51" t="s">
        <v>128</v>
      </c>
      <c r="D39" s="56" t="s">
        <v>129</v>
      </c>
      <c r="E39" s="49">
        <v>21.79</v>
      </c>
      <c r="F39" s="49">
        <v>21.79</v>
      </c>
      <c r="G39" s="86"/>
      <c r="H39" s="86"/>
      <c r="I39" s="86"/>
      <c r="J39" s="86"/>
      <c r="K39" s="92"/>
    </row>
    <row r="40" spans="1:11" ht="15" customHeight="1">
      <c r="A40" s="50" t="s">
        <v>130</v>
      </c>
      <c r="B40" s="51" t="s">
        <v>130</v>
      </c>
      <c r="C40" s="51" t="s">
        <v>130</v>
      </c>
      <c r="D40" s="52" t="s">
        <v>131</v>
      </c>
      <c r="E40" s="54">
        <v>768.57</v>
      </c>
      <c r="F40" s="54">
        <v>768.57</v>
      </c>
      <c r="G40" s="54"/>
      <c r="H40" s="54"/>
      <c r="I40" s="54"/>
      <c r="J40" s="54"/>
      <c r="K40" s="91"/>
    </row>
    <row r="41" spans="1:11" ht="15" customHeight="1">
      <c r="A41" s="50" t="s">
        <v>132</v>
      </c>
      <c r="B41" s="51" t="s">
        <v>132</v>
      </c>
      <c r="C41" s="51" t="s">
        <v>132</v>
      </c>
      <c r="D41" s="52" t="s">
        <v>133</v>
      </c>
      <c r="E41" s="54">
        <v>768.57</v>
      </c>
      <c r="F41" s="54">
        <v>768.57</v>
      </c>
      <c r="G41" s="54"/>
      <c r="H41" s="54"/>
      <c r="I41" s="54"/>
      <c r="J41" s="54"/>
      <c r="K41" s="91"/>
    </row>
    <row r="42" spans="1:11" ht="12.75">
      <c r="A42" s="55" t="s">
        <v>134</v>
      </c>
      <c r="B42" s="51" t="s">
        <v>134</v>
      </c>
      <c r="C42" s="51" t="s">
        <v>134</v>
      </c>
      <c r="D42" s="56" t="s">
        <v>135</v>
      </c>
      <c r="E42" s="49">
        <v>670.97</v>
      </c>
      <c r="F42" s="49">
        <v>670.97</v>
      </c>
      <c r="G42" s="86"/>
      <c r="H42" s="86"/>
      <c r="I42" s="86"/>
      <c r="J42" s="86"/>
      <c r="K42" s="92"/>
    </row>
    <row r="43" spans="1:11" ht="12.75">
      <c r="A43" s="55" t="s">
        <v>136</v>
      </c>
      <c r="B43" s="51" t="s">
        <v>136</v>
      </c>
      <c r="C43" s="51" t="s">
        <v>136</v>
      </c>
      <c r="D43" s="56" t="s">
        <v>137</v>
      </c>
      <c r="E43" s="49">
        <v>97.6</v>
      </c>
      <c r="F43" s="49">
        <v>97.6</v>
      </c>
      <c r="G43" s="86"/>
      <c r="H43" s="86"/>
      <c r="I43" s="86"/>
      <c r="J43" s="86"/>
      <c r="K43" s="92"/>
    </row>
    <row r="44" spans="1:11" ht="12.75">
      <c r="A44" s="50" t="s">
        <v>138</v>
      </c>
      <c r="B44" s="51" t="s">
        <v>138</v>
      </c>
      <c r="C44" s="51" t="s">
        <v>138</v>
      </c>
      <c r="D44" s="52" t="s">
        <v>139</v>
      </c>
      <c r="E44" s="54">
        <v>166.71</v>
      </c>
      <c r="F44" s="54">
        <v>166.71</v>
      </c>
      <c r="G44" s="54"/>
      <c r="H44" s="54"/>
      <c r="I44" s="54"/>
      <c r="J44" s="54"/>
      <c r="K44" s="91"/>
    </row>
    <row r="45" spans="1:11" ht="12.75">
      <c r="A45" s="50" t="s">
        <v>140</v>
      </c>
      <c r="B45" s="51" t="s">
        <v>140</v>
      </c>
      <c r="C45" s="51" t="s">
        <v>140</v>
      </c>
      <c r="D45" s="52" t="s">
        <v>141</v>
      </c>
      <c r="E45" s="54">
        <v>166.71</v>
      </c>
      <c r="F45" s="54">
        <v>166.71</v>
      </c>
      <c r="G45" s="54"/>
      <c r="H45" s="54"/>
      <c r="I45" s="54"/>
      <c r="J45" s="54"/>
      <c r="K45" s="91"/>
    </row>
    <row r="46" spans="1:11" ht="12.75">
      <c r="A46" s="55" t="s">
        <v>142</v>
      </c>
      <c r="B46" s="51" t="s">
        <v>142</v>
      </c>
      <c r="C46" s="51" t="s">
        <v>142</v>
      </c>
      <c r="D46" s="56" t="s">
        <v>143</v>
      </c>
      <c r="E46" s="49">
        <v>166.71</v>
      </c>
      <c r="F46" s="49">
        <v>166.71</v>
      </c>
      <c r="G46" s="86"/>
      <c r="H46" s="86"/>
      <c r="I46" s="86"/>
      <c r="J46" s="86"/>
      <c r="K46" s="92"/>
    </row>
    <row r="47" spans="1:11" ht="12.75">
      <c r="A47" s="50" t="s">
        <v>144</v>
      </c>
      <c r="B47" s="51" t="s">
        <v>144</v>
      </c>
      <c r="C47" s="51" t="s">
        <v>144</v>
      </c>
      <c r="D47" s="52" t="s">
        <v>145</v>
      </c>
      <c r="E47" s="54">
        <v>814.87</v>
      </c>
      <c r="F47" s="54">
        <v>814.87</v>
      </c>
      <c r="G47" s="54"/>
      <c r="H47" s="54"/>
      <c r="I47" s="54"/>
      <c r="J47" s="54"/>
      <c r="K47" s="91"/>
    </row>
    <row r="48" spans="1:11" ht="12.75">
      <c r="A48" s="50" t="s">
        <v>146</v>
      </c>
      <c r="B48" s="51" t="s">
        <v>146</v>
      </c>
      <c r="C48" s="51" t="s">
        <v>146</v>
      </c>
      <c r="D48" s="52" t="s">
        <v>147</v>
      </c>
      <c r="E48" s="54">
        <v>814.87</v>
      </c>
      <c r="F48" s="54">
        <v>814.87</v>
      </c>
      <c r="G48" s="54"/>
      <c r="H48" s="54"/>
      <c r="I48" s="54"/>
      <c r="J48" s="54"/>
      <c r="K48" s="91"/>
    </row>
    <row r="49" spans="1:11" ht="13.5">
      <c r="A49" s="57" t="s">
        <v>148</v>
      </c>
      <c r="B49" s="58" t="s">
        <v>148</v>
      </c>
      <c r="C49" s="58" t="s">
        <v>148</v>
      </c>
      <c r="D49" s="59" t="s">
        <v>149</v>
      </c>
      <c r="E49" s="60">
        <v>814.87</v>
      </c>
      <c r="F49" s="60">
        <v>814.87</v>
      </c>
      <c r="G49" s="87"/>
      <c r="H49" s="87"/>
      <c r="I49" s="87"/>
      <c r="J49" s="87"/>
      <c r="K49" s="93"/>
    </row>
    <row r="50" spans="1:11" ht="15" customHeight="1">
      <c r="A50" s="102" t="s">
        <v>150</v>
      </c>
      <c r="B50" s="102"/>
      <c r="C50" s="102"/>
      <c r="D50" s="102"/>
      <c r="E50" s="102"/>
      <c r="F50" s="102"/>
      <c r="G50" s="102"/>
      <c r="H50" s="102"/>
      <c r="I50" s="102"/>
      <c r="J50" s="102"/>
      <c r="K50" s="102"/>
    </row>
    <row r="51" spans="1:11" ht="15" customHeight="1">
      <c r="A51" s="2"/>
      <c r="B51" s="2"/>
      <c r="C51" s="2"/>
      <c r="D51" s="2"/>
      <c r="E51" s="2"/>
      <c r="F51" s="2"/>
      <c r="G51" s="2"/>
      <c r="H51" s="2"/>
      <c r="I51" s="2"/>
      <c r="J51" s="2"/>
      <c r="K51" s="106"/>
    </row>
    <row r="52" spans="1:11" ht="12.75">
      <c r="A52" s="5"/>
      <c r="B52" s="5"/>
      <c r="C52" s="5"/>
      <c r="D52" s="5"/>
      <c r="E52" s="5"/>
      <c r="F52" s="5"/>
      <c r="G52" s="5"/>
      <c r="H52" s="5"/>
      <c r="I52" s="5"/>
      <c r="J52" s="5"/>
      <c r="K52" s="5"/>
    </row>
    <row r="53" spans="1:11" ht="12.75">
      <c r="A53" s="5"/>
      <c r="B53" s="5"/>
      <c r="C53" s="5"/>
      <c r="D53" s="5"/>
      <c r="E53" s="5"/>
      <c r="F53" s="5"/>
      <c r="G53" s="5"/>
      <c r="H53" s="5"/>
      <c r="I53" s="5"/>
      <c r="J53" s="5"/>
      <c r="K53" s="5"/>
    </row>
  </sheetData>
  <sheetProtection/>
  <mergeCells count="5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51:K5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2"/>
  <sheetViews>
    <sheetView workbookViewId="0" topLeftCell="A5">
      <selection activeCell="N5" sqref="N5"/>
    </sheetView>
  </sheetViews>
  <sheetFormatPr defaultColWidth="9.140625" defaultRowHeight="12.75"/>
  <cols>
    <col min="1" max="3" width="3.421875" style="0" customWidth="1"/>
    <col min="4" max="4" width="37.28125" style="0" customWidth="1"/>
    <col min="5" max="5" width="17.140625" style="0" customWidth="1"/>
    <col min="6" max="6" width="21.00390625" style="0" customWidth="1"/>
    <col min="7" max="10" width="17.140625" style="0" customWidth="1"/>
  </cols>
  <sheetData>
    <row r="1" spans="1:15" ht="27.75" customHeight="1">
      <c r="A1" s="1"/>
      <c r="B1" s="2"/>
      <c r="C1" s="2"/>
      <c r="D1" s="2"/>
      <c r="E1" s="3" t="s">
        <v>151</v>
      </c>
      <c r="F1" s="2"/>
      <c r="G1" s="2"/>
      <c r="H1" s="2"/>
      <c r="I1" s="2"/>
      <c r="J1" s="4"/>
      <c r="K1" s="5"/>
      <c r="L1" s="5"/>
      <c r="M1" s="5"/>
      <c r="N1" s="5"/>
      <c r="O1" s="5"/>
    </row>
    <row r="2" spans="1:15" ht="15" customHeight="1">
      <c r="A2" s="1"/>
      <c r="B2" s="2"/>
      <c r="C2" s="2"/>
      <c r="D2" s="2"/>
      <c r="E2" s="2"/>
      <c r="F2" s="2"/>
      <c r="G2" s="2"/>
      <c r="H2" s="2"/>
      <c r="I2" s="2"/>
      <c r="J2" s="4"/>
      <c r="K2" s="5"/>
      <c r="L2" s="5"/>
      <c r="M2" s="5"/>
      <c r="N2" s="5"/>
      <c r="O2" s="5"/>
    </row>
    <row r="3" spans="1:15" ht="15" customHeight="1">
      <c r="A3" s="1"/>
      <c r="B3" s="2"/>
      <c r="C3" s="2"/>
      <c r="D3" s="2"/>
      <c r="E3" s="2"/>
      <c r="F3" s="2"/>
      <c r="G3" s="2"/>
      <c r="H3" s="2"/>
      <c r="I3" s="2"/>
      <c r="J3" s="4"/>
      <c r="K3" s="5"/>
      <c r="L3" s="5"/>
      <c r="M3" s="5"/>
      <c r="N3" s="5"/>
      <c r="O3" s="5"/>
    </row>
    <row r="4" spans="1:15" ht="15" customHeight="1">
      <c r="A4" s="1"/>
      <c r="B4" s="2"/>
      <c r="C4" s="2"/>
      <c r="D4" s="2"/>
      <c r="E4" s="2"/>
      <c r="F4" s="2"/>
      <c r="G4" s="2"/>
      <c r="H4" s="2"/>
      <c r="I4" s="2"/>
      <c r="J4" s="4"/>
      <c r="K4" s="5"/>
      <c r="L4" s="5"/>
      <c r="M4" s="5"/>
      <c r="N4" s="5"/>
      <c r="O4" s="5"/>
    </row>
    <row r="5" spans="1:15" ht="15" customHeight="1">
      <c r="A5" s="2"/>
      <c r="B5" s="2"/>
      <c r="C5" s="2"/>
      <c r="D5" s="2"/>
      <c r="E5" s="2"/>
      <c r="F5" s="2"/>
      <c r="G5" s="2"/>
      <c r="H5" s="2"/>
      <c r="I5" s="2"/>
      <c r="J5" s="6" t="s">
        <v>152</v>
      </c>
      <c r="K5" s="5"/>
      <c r="L5" s="5"/>
      <c r="M5" s="5"/>
      <c r="N5" s="5"/>
      <c r="O5" s="5"/>
    </row>
    <row r="6" spans="1:15" ht="15" customHeight="1">
      <c r="A6" s="7" t="s">
        <v>2</v>
      </c>
      <c r="B6" s="8"/>
      <c r="C6" s="8"/>
      <c r="D6" s="8"/>
      <c r="E6" s="9" t="s">
        <v>3</v>
      </c>
      <c r="F6" s="8"/>
      <c r="G6" s="8"/>
      <c r="H6" s="8"/>
      <c r="I6" s="8"/>
      <c r="J6" s="10" t="s">
        <v>4</v>
      </c>
      <c r="K6" s="5"/>
      <c r="L6" s="5"/>
      <c r="M6" s="5"/>
      <c r="N6" s="5"/>
      <c r="O6" s="5"/>
    </row>
    <row r="7" spans="1:10" ht="15" customHeight="1">
      <c r="A7" s="75" t="s">
        <v>7</v>
      </c>
      <c r="B7" s="76" t="s">
        <v>7</v>
      </c>
      <c r="C7" s="76" t="s">
        <v>7</v>
      </c>
      <c r="D7" s="76" t="s">
        <v>7</v>
      </c>
      <c r="E7" s="77" t="s">
        <v>40</v>
      </c>
      <c r="F7" s="77" t="s">
        <v>153</v>
      </c>
      <c r="G7" s="77" t="s">
        <v>154</v>
      </c>
      <c r="H7" s="77" t="s">
        <v>155</v>
      </c>
      <c r="I7" s="77" t="s">
        <v>156</v>
      </c>
      <c r="J7" s="77" t="s">
        <v>157</v>
      </c>
    </row>
    <row r="8" spans="1:10" ht="15" customHeight="1">
      <c r="A8" s="78" t="s">
        <v>57</v>
      </c>
      <c r="B8" s="79" t="s">
        <v>57</v>
      </c>
      <c r="C8" s="79" t="s">
        <v>57</v>
      </c>
      <c r="D8" s="80" t="s">
        <v>58</v>
      </c>
      <c r="E8" s="79" t="s">
        <v>40</v>
      </c>
      <c r="F8" s="79" t="s">
        <v>153</v>
      </c>
      <c r="G8" s="79" t="s">
        <v>154</v>
      </c>
      <c r="H8" s="79" t="s">
        <v>155</v>
      </c>
      <c r="I8" s="79" t="s">
        <v>156</v>
      </c>
      <c r="J8" s="88" t="s">
        <v>157</v>
      </c>
    </row>
    <row r="9" spans="1:10" ht="15" customHeight="1">
      <c r="A9" s="81" t="s">
        <v>57</v>
      </c>
      <c r="B9" s="79" t="s">
        <v>57</v>
      </c>
      <c r="C9" s="79" t="s">
        <v>57</v>
      </c>
      <c r="D9" s="82" t="s">
        <v>58</v>
      </c>
      <c r="E9" s="79" t="s">
        <v>40</v>
      </c>
      <c r="F9" s="79" t="s">
        <v>153</v>
      </c>
      <c r="G9" s="79" t="s">
        <v>154</v>
      </c>
      <c r="H9" s="79" t="s">
        <v>155</v>
      </c>
      <c r="I9" s="79" t="s">
        <v>156</v>
      </c>
      <c r="J9" s="88" t="s">
        <v>157</v>
      </c>
    </row>
    <row r="10" spans="1:10" ht="15" customHeight="1">
      <c r="A10" s="81" t="s">
        <v>57</v>
      </c>
      <c r="B10" s="79" t="s">
        <v>57</v>
      </c>
      <c r="C10" s="79" t="s">
        <v>57</v>
      </c>
      <c r="D10" s="82" t="s">
        <v>58</v>
      </c>
      <c r="E10" s="79" t="s">
        <v>40</v>
      </c>
      <c r="F10" s="79" t="s">
        <v>153</v>
      </c>
      <c r="G10" s="79" t="s">
        <v>154</v>
      </c>
      <c r="H10" s="79" t="s">
        <v>155</v>
      </c>
      <c r="I10" s="79" t="s">
        <v>156</v>
      </c>
      <c r="J10" s="88" t="s">
        <v>157</v>
      </c>
    </row>
    <row r="11" spans="1:10" ht="15" customHeight="1">
      <c r="A11" s="83" t="s">
        <v>59</v>
      </c>
      <c r="B11" s="80" t="s">
        <v>60</v>
      </c>
      <c r="C11" s="80" t="s">
        <v>61</v>
      </c>
      <c r="D11" s="84" t="s">
        <v>62</v>
      </c>
      <c r="E11" s="77" t="s">
        <v>63</v>
      </c>
      <c r="F11" s="77" t="s">
        <v>64</v>
      </c>
      <c r="G11" s="77" t="s">
        <v>65</v>
      </c>
      <c r="H11" s="77" t="s">
        <v>66</v>
      </c>
      <c r="I11" s="77" t="s">
        <v>67</v>
      </c>
      <c r="J11" s="89" t="s">
        <v>68</v>
      </c>
    </row>
    <row r="12" spans="1:10" ht="15" customHeight="1">
      <c r="A12" s="85" t="s">
        <v>59</v>
      </c>
      <c r="B12" s="82" t="s">
        <v>60</v>
      </c>
      <c r="C12" s="82" t="s">
        <v>61</v>
      </c>
      <c r="D12" s="80" t="s">
        <v>45</v>
      </c>
      <c r="E12" s="49">
        <v>25159.47</v>
      </c>
      <c r="F12" s="49">
        <v>15884.67</v>
      </c>
      <c r="G12" s="49">
        <v>9274.8</v>
      </c>
      <c r="H12" s="49"/>
      <c r="I12" s="49"/>
      <c r="J12" s="90"/>
    </row>
    <row r="13" spans="1:10" ht="15" customHeight="1">
      <c r="A13" s="50" t="s">
        <v>70</v>
      </c>
      <c r="B13" s="51" t="s">
        <v>70</v>
      </c>
      <c r="C13" s="51" t="s">
        <v>70</v>
      </c>
      <c r="D13" s="52" t="s">
        <v>71</v>
      </c>
      <c r="E13" s="53">
        <v>21571.13</v>
      </c>
      <c r="F13" s="53">
        <v>12652.1</v>
      </c>
      <c r="G13" s="54">
        <v>8919.03</v>
      </c>
      <c r="H13" s="54"/>
      <c r="I13" s="54"/>
      <c r="J13" s="91"/>
    </row>
    <row r="14" spans="1:10" ht="15" customHeight="1">
      <c r="A14" s="50" t="s">
        <v>72</v>
      </c>
      <c r="B14" s="51" t="s">
        <v>72</v>
      </c>
      <c r="C14" s="51" t="s">
        <v>72</v>
      </c>
      <c r="D14" s="52" t="s">
        <v>73</v>
      </c>
      <c r="E14" s="53">
        <v>21571.13</v>
      </c>
      <c r="F14" s="53">
        <v>12652.1</v>
      </c>
      <c r="G14" s="54">
        <v>8919.03</v>
      </c>
      <c r="H14" s="54"/>
      <c r="I14" s="54"/>
      <c r="J14" s="91"/>
    </row>
    <row r="15" spans="1:10" ht="15" customHeight="1">
      <c r="A15" s="55" t="s">
        <v>74</v>
      </c>
      <c r="B15" s="51" t="s">
        <v>74</v>
      </c>
      <c r="C15" s="51" t="s">
        <v>74</v>
      </c>
      <c r="D15" s="56" t="s">
        <v>75</v>
      </c>
      <c r="E15" s="49">
        <v>12652.1</v>
      </c>
      <c r="F15" s="49">
        <v>12652.1</v>
      </c>
      <c r="G15" s="49"/>
      <c r="H15" s="86"/>
      <c r="I15" s="86"/>
      <c r="J15" s="92"/>
    </row>
    <row r="16" spans="1:10" ht="15" customHeight="1">
      <c r="A16" s="55" t="s">
        <v>76</v>
      </c>
      <c r="B16" s="51" t="s">
        <v>76</v>
      </c>
      <c r="C16" s="51" t="s">
        <v>76</v>
      </c>
      <c r="D16" s="56" t="s">
        <v>77</v>
      </c>
      <c r="E16" s="49">
        <v>2871.67</v>
      </c>
      <c r="F16" s="49"/>
      <c r="G16" s="49">
        <v>2871.67</v>
      </c>
      <c r="H16" s="86"/>
      <c r="I16" s="86"/>
      <c r="J16" s="92"/>
    </row>
    <row r="17" spans="1:10" ht="15" customHeight="1">
      <c r="A17" s="55" t="s">
        <v>78</v>
      </c>
      <c r="B17" s="51" t="s">
        <v>78</v>
      </c>
      <c r="C17" s="51" t="s">
        <v>78</v>
      </c>
      <c r="D17" s="56" t="s">
        <v>79</v>
      </c>
      <c r="E17" s="49">
        <v>1289.69</v>
      </c>
      <c r="F17" s="49"/>
      <c r="G17" s="49">
        <v>1289.69</v>
      </c>
      <c r="H17" s="86"/>
      <c r="I17" s="86"/>
      <c r="J17" s="92"/>
    </row>
    <row r="18" spans="1:10" ht="15" customHeight="1">
      <c r="A18" s="55" t="s">
        <v>80</v>
      </c>
      <c r="B18" s="51" t="s">
        <v>80</v>
      </c>
      <c r="C18" s="51" t="s">
        <v>80</v>
      </c>
      <c r="D18" s="56" t="s">
        <v>81</v>
      </c>
      <c r="E18" s="49">
        <v>6</v>
      </c>
      <c r="F18" s="49"/>
      <c r="G18" s="49">
        <v>6</v>
      </c>
      <c r="H18" s="86"/>
      <c r="I18" s="86"/>
      <c r="J18" s="92"/>
    </row>
    <row r="19" spans="1:10" ht="15" customHeight="1">
      <c r="A19" s="55" t="s">
        <v>82</v>
      </c>
      <c r="B19" s="51" t="s">
        <v>82</v>
      </c>
      <c r="C19" s="51" t="s">
        <v>82</v>
      </c>
      <c r="D19" s="56" t="s">
        <v>83</v>
      </c>
      <c r="E19" s="49">
        <v>10</v>
      </c>
      <c r="F19" s="49"/>
      <c r="G19" s="49">
        <v>10</v>
      </c>
      <c r="H19" s="86"/>
      <c r="I19" s="86"/>
      <c r="J19" s="92"/>
    </row>
    <row r="20" spans="1:10" ht="15" customHeight="1">
      <c r="A20" s="55" t="s">
        <v>84</v>
      </c>
      <c r="B20" s="51" t="s">
        <v>84</v>
      </c>
      <c r="C20" s="51" t="s">
        <v>84</v>
      </c>
      <c r="D20" s="56" t="s">
        <v>85</v>
      </c>
      <c r="E20" s="49">
        <v>15</v>
      </c>
      <c r="F20" s="49"/>
      <c r="G20" s="49">
        <v>15</v>
      </c>
      <c r="H20" s="86"/>
      <c r="I20" s="86"/>
      <c r="J20" s="92"/>
    </row>
    <row r="21" spans="1:10" ht="15" customHeight="1">
      <c r="A21" s="55" t="s">
        <v>86</v>
      </c>
      <c r="B21" s="51" t="s">
        <v>86</v>
      </c>
      <c r="C21" s="51" t="s">
        <v>86</v>
      </c>
      <c r="D21" s="56" t="s">
        <v>87</v>
      </c>
      <c r="E21" s="49">
        <v>100</v>
      </c>
      <c r="F21" s="49"/>
      <c r="G21" s="49">
        <v>100</v>
      </c>
      <c r="H21" s="86"/>
      <c r="I21" s="86"/>
      <c r="J21" s="92"/>
    </row>
    <row r="22" spans="1:10" ht="15" customHeight="1">
      <c r="A22" s="55" t="s">
        <v>88</v>
      </c>
      <c r="B22" s="51" t="s">
        <v>88</v>
      </c>
      <c r="C22" s="51" t="s">
        <v>88</v>
      </c>
      <c r="D22" s="56" t="s">
        <v>89</v>
      </c>
      <c r="E22" s="49">
        <v>2066.85</v>
      </c>
      <c r="F22" s="49"/>
      <c r="G22" s="49">
        <v>2066.85</v>
      </c>
      <c r="H22" s="86"/>
      <c r="I22" s="86"/>
      <c r="J22" s="92"/>
    </row>
    <row r="23" spans="1:10" ht="15" customHeight="1">
      <c r="A23" s="55" t="s">
        <v>90</v>
      </c>
      <c r="B23" s="51" t="s">
        <v>90</v>
      </c>
      <c r="C23" s="51" t="s">
        <v>90</v>
      </c>
      <c r="D23" s="56" t="s">
        <v>91</v>
      </c>
      <c r="E23" s="49">
        <v>5.5</v>
      </c>
      <c r="F23" s="49"/>
      <c r="G23" s="49">
        <v>5.5</v>
      </c>
      <c r="H23" s="86"/>
      <c r="I23" s="86"/>
      <c r="J23" s="92"/>
    </row>
    <row r="24" spans="1:10" ht="15" customHeight="1">
      <c r="A24" s="55" t="s">
        <v>92</v>
      </c>
      <c r="B24" s="51" t="s">
        <v>92</v>
      </c>
      <c r="C24" s="51" t="s">
        <v>92</v>
      </c>
      <c r="D24" s="56" t="s">
        <v>93</v>
      </c>
      <c r="E24" s="49">
        <v>41.74</v>
      </c>
      <c r="F24" s="49"/>
      <c r="G24" s="49">
        <v>41.74</v>
      </c>
      <c r="H24" s="86"/>
      <c r="I24" s="86"/>
      <c r="J24" s="92"/>
    </row>
    <row r="25" spans="1:10" ht="15" customHeight="1">
      <c r="A25" s="55" t="s">
        <v>94</v>
      </c>
      <c r="B25" s="51" t="s">
        <v>94</v>
      </c>
      <c r="C25" s="51" t="s">
        <v>94</v>
      </c>
      <c r="D25" s="56" t="s">
        <v>95</v>
      </c>
      <c r="E25" s="49">
        <v>101</v>
      </c>
      <c r="F25" s="49"/>
      <c r="G25" s="49">
        <v>101</v>
      </c>
      <c r="H25" s="86"/>
      <c r="I25" s="86"/>
      <c r="J25" s="92"/>
    </row>
    <row r="26" spans="1:10" ht="15" customHeight="1">
      <c r="A26" s="55" t="s">
        <v>96</v>
      </c>
      <c r="B26" s="51" t="s">
        <v>96</v>
      </c>
      <c r="C26" s="51" t="s">
        <v>96</v>
      </c>
      <c r="D26" s="56" t="s">
        <v>97</v>
      </c>
      <c r="E26" s="49">
        <v>123.3</v>
      </c>
      <c r="F26" s="49"/>
      <c r="G26" s="49">
        <v>123.3</v>
      </c>
      <c r="H26" s="86"/>
      <c r="I26" s="86"/>
      <c r="J26" s="92"/>
    </row>
    <row r="27" spans="1:10" ht="15" customHeight="1">
      <c r="A27" s="55" t="s">
        <v>98</v>
      </c>
      <c r="B27" s="51" t="s">
        <v>98</v>
      </c>
      <c r="C27" s="51" t="s">
        <v>98</v>
      </c>
      <c r="D27" s="56" t="s">
        <v>99</v>
      </c>
      <c r="E27" s="49">
        <v>304.45</v>
      </c>
      <c r="F27" s="49"/>
      <c r="G27" s="49">
        <v>304.45</v>
      </c>
      <c r="H27" s="86"/>
      <c r="I27" s="86"/>
      <c r="J27" s="92"/>
    </row>
    <row r="28" spans="1:10" ht="15" customHeight="1">
      <c r="A28" s="55" t="s">
        <v>100</v>
      </c>
      <c r="B28" s="51" t="s">
        <v>100</v>
      </c>
      <c r="C28" s="51" t="s">
        <v>100</v>
      </c>
      <c r="D28" s="56" t="s">
        <v>101</v>
      </c>
      <c r="E28" s="49">
        <v>5</v>
      </c>
      <c r="F28" s="49"/>
      <c r="G28" s="49">
        <v>5</v>
      </c>
      <c r="H28" s="86"/>
      <c r="I28" s="86"/>
      <c r="J28" s="92"/>
    </row>
    <row r="29" spans="1:10" ht="15" customHeight="1">
      <c r="A29" s="55" t="s">
        <v>102</v>
      </c>
      <c r="B29" s="51" t="s">
        <v>102</v>
      </c>
      <c r="C29" s="51" t="s">
        <v>102</v>
      </c>
      <c r="D29" s="56" t="s">
        <v>103</v>
      </c>
      <c r="E29" s="49">
        <v>1418.83</v>
      </c>
      <c r="F29" s="49"/>
      <c r="G29" s="49">
        <v>1418.83</v>
      </c>
      <c r="H29" s="86"/>
      <c r="I29" s="86"/>
      <c r="J29" s="92"/>
    </row>
    <row r="30" spans="1:10" ht="15" customHeight="1">
      <c r="A30" s="55" t="s">
        <v>104</v>
      </c>
      <c r="B30" s="51" t="s">
        <v>104</v>
      </c>
      <c r="C30" s="51" t="s">
        <v>104</v>
      </c>
      <c r="D30" s="56" t="s">
        <v>105</v>
      </c>
      <c r="E30" s="49">
        <v>560</v>
      </c>
      <c r="F30" s="49"/>
      <c r="G30" s="49">
        <v>560</v>
      </c>
      <c r="H30" s="86"/>
      <c r="I30" s="86"/>
      <c r="J30" s="92"/>
    </row>
    <row r="31" spans="1:10" ht="15" customHeight="1">
      <c r="A31" s="50" t="s">
        <v>106</v>
      </c>
      <c r="B31" s="51" t="s">
        <v>106</v>
      </c>
      <c r="C31" s="51" t="s">
        <v>106</v>
      </c>
      <c r="D31" s="52" t="s">
        <v>107</v>
      </c>
      <c r="E31" s="54">
        <v>189.07</v>
      </c>
      <c r="F31" s="54"/>
      <c r="G31" s="54">
        <v>189.07</v>
      </c>
      <c r="H31" s="54"/>
      <c r="I31" s="54"/>
      <c r="J31" s="91"/>
    </row>
    <row r="32" spans="1:10" ht="15" customHeight="1">
      <c r="A32" s="50" t="s">
        <v>108</v>
      </c>
      <c r="B32" s="51" t="s">
        <v>108</v>
      </c>
      <c r="C32" s="51" t="s">
        <v>108</v>
      </c>
      <c r="D32" s="52" t="s">
        <v>109</v>
      </c>
      <c r="E32" s="54">
        <v>189.07</v>
      </c>
      <c r="F32" s="54"/>
      <c r="G32" s="54">
        <v>189.07</v>
      </c>
      <c r="H32" s="54"/>
      <c r="I32" s="54"/>
      <c r="J32" s="91"/>
    </row>
    <row r="33" spans="1:10" ht="15" customHeight="1">
      <c r="A33" s="55" t="s">
        <v>110</v>
      </c>
      <c r="B33" s="51" t="s">
        <v>110</v>
      </c>
      <c r="C33" s="51" t="s">
        <v>110</v>
      </c>
      <c r="D33" s="56" t="s">
        <v>111</v>
      </c>
      <c r="E33" s="49">
        <v>189.07</v>
      </c>
      <c r="F33" s="49"/>
      <c r="G33" s="49">
        <v>189.07</v>
      </c>
      <c r="H33" s="86"/>
      <c r="I33" s="86"/>
      <c r="J33" s="92"/>
    </row>
    <row r="34" spans="1:10" ht="15" customHeight="1">
      <c r="A34" s="50" t="s">
        <v>112</v>
      </c>
      <c r="B34" s="51" t="s">
        <v>112</v>
      </c>
      <c r="C34" s="51" t="s">
        <v>112</v>
      </c>
      <c r="D34" s="52" t="s">
        <v>113</v>
      </c>
      <c r="E34" s="54">
        <v>1649.15</v>
      </c>
      <c r="F34" s="54">
        <v>1649.15</v>
      </c>
      <c r="G34" s="54"/>
      <c r="H34" s="54"/>
      <c r="I34" s="54"/>
      <c r="J34" s="91"/>
    </row>
    <row r="35" spans="1:10" ht="15" customHeight="1">
      <c r="A35" s="50" t="s">
        <v>114</v>
      </c>
      <c r="B35" s="51" t="s">
        <v>114</v>
      </c>
      <c r="C35" s="51" t="s">
        <v>114</v>
      </c>
      <c r="D35" s="52" t="s">
        <v>115</v>
      </c>
      <c r="E35" s="54">
        <v>1547.3</v>
      </c>
      <c r="F35" s="54">
        <v>1547.3</v>
      </c>
      <c r="G35" s="54"/>
      <c r="H35" s="54"/>
      <c r="I35" s="54"/>
      <c r="J35" s="91"/>
    </row>
    <row r="36" spans="1:10" ht="15" customHeight="1">
      <c r="A36" s="55" t="s">
        <v>116</v>
      </c>
      <c r="B36" s="51" t="s">
        <v>116</v>
      </c>
      <c r="C36" s="51" t="s">
        <v>116</v>
      </c>
      <c r="D36" s="56" t="s">
        <v>117</v>
      </c>
      <c r="E36" s="49">
        <v>935.65</v>
      </c>
      <c r="F36" s="49">
        <v>935.65</v>
      </c>
      <c r="G36" s="49"/>
      <c r="H36" s="86"/>
      <c r="I36" s="86"/>
      <c r="J36" s="92"/>
    </row>
    <row r="37" spans="1:10" ht="15" customHeight="1">
      <c r="A37" s="55" t="s">
        <v>118</v>
      </c>
      <c r="B37" s="51" t="s">
        <v>118</v>
      </c>
      <c r="C37" s="51" t="s">
        <v>118</v>
      </c>
      <c r="D37" s="56" t="s">
        <v>119</v>
      </c>
      <c r="E37" s="49">
        <v>375.08</v>
      </c>
      <c r="F37" s="49">
        <v>375.08</v>
      </c>
      <c r="G37" s="49"/>
      <c r="H37" s="86"/>
      <c r="I37" s="86"/>
      <c r="J37" s="92"/>
    </row>
    <row r="38" spans="1:10" ht="15" customHeight="1">
      <c r="A38" s="55" t="s">
        <v>120</v>
      </c>
      <c r="B38" s="51" t="s">
        <v>120</v>
      </c>
      <c r="C38" s="51" t="s">
        <v>120</v>
      </c>
      <c r="D38" s="56" t="s">
        <v>121</v>
      </c>
      <c r="E38" s="49">
        <v>236.57</v>
      </c>
      <c r="F38" s="49">
        <v>236.57</v>
      </c>
      <c r="G38" s="49"/>
      <c r="H38" s="86"/>
      <c r="I38" s="86"/>
      <c r="J38" s="92"/>
    </row>
    <row r="39" spans="1:10" ht="15" customHeight="1">
      <c r="A39" s="50" t="s">
        <v>122</v>
      </c>
      <c r="B39" s="51" t="s">
        <v>122</v>
      </c>
      <c r="C39" s="51" t="s">
        <v>122</v>
      </c>
      <c r="D39" s="52" t="s">
        <v>123</v>
      </c>
      <c r="E39" s="54">
        <v>80.06</v>
      </c>
      <c r="F39" s="54">
        <v>80.06</v>
      </c>
      <c r="G39" s="54"/>
      <c r="H39" s="54"/>
      <c r="I39" s="54"/>
      <c r="J39" s="91"/>
    </row>
    <row r="40" spans="1:10" ht="15" customHeight="1">
      <c r="A40" s="55" t="s">
        <v>124</v>
      </c>
      <c r="B40" s="51" t="s">
        <v>124</v>
      </c>
      <c r="C40" s="51" t="s">
        <v>124</v>
      </c>
      <c r="D40" s="56" t="s">
        <v>125</v>
      </c>
      <c r="E40" s="49">
        <v>80.06</v>
      </c>
      <c r="F40" s="49">
        <v>80.06</v>
      </c>
      <c r="G40" s="49"/>
      <c r="H40" s="86"/>
      <c r="I40" s="86"/>
      <c r="J40" s="92"/>
    </row>
    <row r="41" spans="1:10" ht="15" customHeight="1">
      <c r="A41" s="50" t="s">
        <v>126</v>
      </c>
      <c r="B41" s="51" t="s">
        <v>126</v>
      </c>
      <c r="C41" s="51" t="s">
        <v>126</v>
      </c>
      <c r="D41" s="52" t="s">
        <v>127</v>
      </c>
      <c r="E41" s="54">
        <v>21.79</v>
      </c>
      <c r="F41" s="54">
        <v>21.79</v>
      </c>
      <c r="G41" s="54"/>
      <c r="H41" s="54"/>
      <c r="I41" s="54"/>
      <c r="J41" s="91"/>
    </row>
    <row r="42" spans="1:10" ht="15" customHeight="1">
      <c r="A42" s="55" t="s">
        <v>128</v>
      </c>
      <c r="B42" s="51" t="s">
        <v>128</v>
      </c>
      <c r="C42" s="51" t="s">
        <v>128</v>
      </c>
      <c r="D42" s="56" t="s">
        <v>129</v>
      </c>
      <c r="E42" s="49">
        <v>21.79</v>
      </c>
      <c r="F42" s="49">
        <v>21.79</v>
      </c>
      <c r="G42" s="49"/>
      <c r="H42" s="86"/>
      <c r="I42" s="86"/>
      <c r="J42" s="92"/>
    </row>
    <row r="43" spans="1:14" ht="15" customHeight="1">
      <c r="A43" s="50" t="s">
        <v>130</v>
      </c>
      <c r="B43" s="51" t="s">
        <v>130</v>
      </c>
      <c r="C43" s="51" t="s">
        <v>130</v>
      </c>
      <c r="D43" s="52" t="s">
        <v>131</v>
      </c>
      <c r="E43" s="54">
        <v>768.57</v>
      </c>
      <c r="F43" s="54">
        <v>768.57</v>
      </c>
      <c r="G43" s="54"/>
      <c r="H43" s="54"/>
      <c r="I43" s="54"/>
      <c r="J43" s="91"/>
      <c r="K43" s="5"/>
      <c r="L43" s="5"/>
      <c r="M43" s="5"/>
      <c r="N43" s="5"/>
    </row>
    <row r="44" spans="1:10" ht="12.75">
      <c r="A44" s="50" t="s">
        <v>132</v>
      </c>
      <c r="B44" s="51" t="s">
        <v>132</v>
      </c>
      <c r="C44" s="51" t="s">
        <v>132</v>
      </c>
      <c r="D44" s="52" t="s">
        <v>133</v>
      </c>
      <c r="E44" s="54">
        <v>768.57</v>
      </c>
      <c r="F44" s="54">
        <v>768.57</v>
      </c>
      <c r="G44" s="54"/>
      <c r="H44" s="54"/>
      <c r="I44" s="54"/>
      <c r="J44" s="91"/>
    </row>
    <row r="45" spans="1:10" ht="12.75">
      <c r="A45" s="55" t="s">
        <v>134</v>
      </c>
      <c r="B45" s="51" t="s">
        <v>134</v>
      </c>
      <c r="C45" s="51" t="s">
        <v>134</v>
      </c>
      <c r="D45" s="56" t="s">
        <v>135</v>
      </c>
      <c r="E45" s="49">
        <v>670.97</v>
      </c>
      <c r="F45" s="49">
        <v>670.97</v>
      </c>
      <c r="G45" s="49"/>
      <c r="H45" s="86"/>
      <c r="I45" s="86"/>
      <c r="J45" s="92"/>
    </row>
    <row r="46" spans="1:10" ht="12.75">
      <c r="A46" s="55" t="s">
        <v>136</v>
      </c>
      <c r="B46" s="51" t="s">
        <v>136</v>
      </c>
      <c r="C46" s="51" t="s">
        <v>136</v>
      </c>
      <c r="D46" s="56" t="s">
        <v>137</v>
      </c>
      <c r="E46" s="49">
        <v>97.6</v>
      </c>
      <c r="F46" s="49">
        <v>97.6</v>
      </c>
      <c r="G46" s="49"/>
      <c r="H46" s="86"/>
      <c r="I46" s="86"/>
      <c r="J46" s="92"/>
    </row>
    <row r="47" spans="1:10" ht="12.75">
      <c r="A47" s="50" t="s">
        <v>138</v>
      </c>
      <c r="B47" s="51" t="s">
        <v>138</v>
      </c>
      <c r="C47" s="51" t="s">
        <v>138</v>
      </c>
      <c r="D47" s="52" t="s">
        <v>139</v>
      </c>
      <c r="E47" s="54">
        <v>166.71</v>
      </c>
      <c r="F47" s="54"/>
      <c r="G47" s="54">
        <v>166.71</v>
      </c>
      <c r="H47" s="54"/>
      <c r="I47" s="54"/>
      <c r="J47" s="91"/>
    </row>
    <row r="48" spans="1:10" ht="12.75">
      <c r="A48" s="50" t="s">
        <v>140</v>
      </c>
      <c r="B48" s="51" t="s">
        <v>140</v>
      </c>
      <c r="C48" s="51" t="s">
        <v>140</v>
      </c>
      <c r="D48" s="52" t="s">
        <v>141</v>
      </c>
      <c r="E48" s="54">
        <v>166.71</v>
      </c>
      <c r="F48" s="54"/>
      <c r="G48" s="54">
        <v>166.71</v>
      </c>
      <c r="H48" s="54"/>
      <c r="I48" s="54"/>
      <c r="J48" s="91"/>
    </row>
    <row r="49" spans="1:10" ht="12.75">
      <c r="A49" s="55" t="s">
        <v>142</v>
      </c>
      <c r="B49" s="51" t="s">
        <v>142</v>
      </c>
      <c r="C49" s="51" t="s">
        <v>142</v>
      </c>
      <c r="D49" s="56" t="s">
        <v>143</v>
      </c>
      <c r="E49" s="49">
        <v>166.71</v>
      </c>
      <c r="F49" s="49"/>
      <c r="G49" s="49">
        <v>166.71</v>
      </c>
      <c r="H49" s="86"/>
      <c r="I49" s="86"/>
      <c r="J49" s="92"/>
    </row>
    <row r="50" spans="1:10" ht="12.75">
      <c r="A50" s="50" t="s">
        <v>144</v>
      </c>
      <c r="B50" s="51" t="s">
        <v>144</v>
      </c>
      <c r="C50" s="51" t="s">
        <v>144</v>
      </c>
      <c r="D50" s="52" t="s">
        <v>145</v>
      </c>
      <c r="E50" s="54">
        <v>814.87</v>
      </c>
      <c r="F50" s="54">
        <v>814.87</v>
      </c>
      <c r="G50" s="54"/>
      <c r="H50" s="54"/>
      <c r="I50" s="54"/>
      <c r="J50" s="91"/>
    </row>
    <row r="51" spans="1:10" ht="12.75">
      <c r="A51" s="50" t="s">
        <v>146</v>
      </c>
      <c r="B51" s="51" t="s">
        <v>146</v>
      </c>
      <c r="C51" s="51" t="s">
        <v>146</v>
      </c>
      <c r="D51" s="52" t="s">
        <v>147</v>
      </c>
      <c r="E51" s="54">
        <v>814.87</v>
      </c>
      <c r="F51" s="54">
        <v>814.87</v>
      </c>
      <c r="G51" s="54"/>
      <c r="H51" s="54"/>
      <c r="I51" s="54"/>
      <c r="J51" s="91"/>
    </row>
    <row r="52" spans="1:10" ht="13.5">
      <c r="A52" s="57" t="s">
        <v>148</v>
      </c>
      <c r="B52" s="58" t="s">
        <v>148</v>
      </c>
      <c r="C52" s="58" t="s">
        <v>148</v>
      </c>
      <c r="D52" s="59" t="s">
        <v>149</v>
      </c>
      <c r="E52" s="60">
        <v>814.87</v>
      </c>
      <c r="F52" s="60">
        <v>814.87</v>
      </c>
      <c r="G52" s="60"/>
      <c r="H52" s="87"/>
      <c r="I52" s="87"/>
      <c r="J52" s="93"/>
    </row>
    <row r="53" ht="13.5"/>
  </sheetData>
  <sheetProtection/>
  <mergeCells count="52">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landscape" scale="73"/>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39"/>
  <sheetViews>
    <sheetView workbookViewId="0" topLeftCell="A4">
      <selection activeCell="F14" sqref="F14"/>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11" ht="27.75" customHeight="1">
      <c r="A1" s="1"/>
      <c r="B1" s="2"/>
      <c r="C1" s="3" t="s">
        <v>158</v>
      </c>
      <c r="D1" s="2"/>
      <c r="E1" s="2"/>
      <c r="F1" s="4"/>
      <c r="G1" s="5"/>
      <c r="H1" s="5"/>
      <c r="I1" s="5"/>
      <c r="J1" s="5"/>
      <c r="K1" s="5"/>
    </row>
    <row r="2" spans="1:11" ht="15" customHeight="1">
      <c r="A2" s="1"/>
      <c r="B2" s="2"/>
      <c r="C2" s="2"/>
      <c r="D2" s="2"/>
      <c r="E2" s="2"/>
      <c r="F2" s="4"/>
      <c r="G2" s="5"/>
      <c r="H2" s="5"/>
      <c r="I2" s="5"/>
      <c r="J2" s="5"/>
      <c r="K2" s="5"/>
    </row>
    <row r="3" spans="1:11" ht="15" customHeight="1">
      <c r="A3" s="1"/>
      <c r="B3" s="2"/>
      <c r="C3" s="2"/>
      <c r="D3" s="2"/>
      <c r="E3" s="2"/>
      <c r="F3" s="4"/>
      <c r="G3" s="5"/>
      <c r="H3" s="5"/>
      <c r="I3" s="5"/>
      <c r="J3" s="5"/>
      <c r="K3" s="5"/>
    </row>
    <row r="4" spans="1:11" ht="15" customHeight="1">
      <c r="A4" s="1"/>
      <c r="B4" s="2"/>
      <c r="C4" s="2"/>
      <c r="D4" s="2"/>
      <c r="E4" s="2"/>
      <c r="F4" s="4"/>
      <c r="G4" s="5"/>
      <c r="H4" s="5"/>
      <c r="I4" s="5"/>
      <c r="J4" s="5"/>
      <c r="K4" s="5"/>
    </row>
    <row r="5" spans="1:11" ht="15" customHeight="1">
      <c r="A5" s="2"/>
      <c r="B5" s="2"/>
      <c r="C5" s="2"/>
      <c r="D5" s="2"/>
      <c r="E5" s="2"/>
      <c r="F5" s="6" t="s">
        <v>159</v>
      </c>
      <c r="G5" s="5"/>
      <c r="H5" s="5"/>
      <c r="I5" s="5"/>
      <c r="J5" s="5"/>
      <c r="K5" s="5"/>
    </row>
    <row r="6" spans="1:11" ht="15" customHeight="1">
      <c r="A6" s="7" t="s">
        <v>2</v>
      </c>
      <c r="B6" s="8"/>
      <c r="C6" s="9" t="s">
        <v>3</v>
      </c>
      <c r="D6" s="8"/>
      <c r="E6" s="8"/>
      <c r="F6" s="10" t="s">
        <v>4</v>
      </c>
      <c r="G6" s="5"/>
      <c r="H6" s="5"/>
      <c r="I6" s="5"/>
      <c r="J6" s="5"/>
      <c r="K6" s="5"/>
    </row>
    <row r="7" spans="1:6" ht="15" customHeight="1">
      <c r="A7" s="61" t="s">
        <v>160</v>
      </c>
      <c r="B7" s="62" t="s">
        <v>160</v>
      </c>
      <c r="C7" s="63" t="s">
        <v>161</v>
      </c>
      <c r="D7" s="62" t="s">
        <v>161</v>
      </c>
      <c r="E7" s="62" t="s">
        <v>161</v>
      </c>
      <c r="F7" s="62" t="s">
        <v>161</v>
      </c>
    </row>
    <row r="8" spans="1:6" ht="14.25" customHeight="1">
      <c r="A8" s="64" t="s">
        <v>162</v>
      </c>
      <c r="B8" s="36" t="s">
        <v>8</v>
      </c>
      <c r="C8" s="36" t="s">
        <v>9</v>
      </c>
      <c r="D8" s="63" t="s">
        <v>8</v>
      </c>
      <c r="E8" s="62" t="s">
        <v>8</v>
      </c>
      <c r="F8" s="65" t="s">
        <v>8</v>
      </c>
    </row>
    <row r="9" spans="1:6" ht="30" customHeight="1">
      <c r="A9" s="66" t="s">
        <v>162</v>
      </c>
      <c r="B9" s="37" t="s">
        <v>8</v>
      </c>
      <c r="C9" s="37" t="s">
        <v>9</v>
      </c>
      <c r="D9" s="67" t="s">
        <v>163</v>
      </c>
      <c r="E9" s="36" t="s">
        <v>164</v>
      </c>
      <c r="F9" s="68" t="s">
        <v>165</v>
      </c>
    </row>
    <row r="10" spans="1:6" ht="15" customHeight="1">
      <c r="A10" s="69" t="s">
        <v>166</v>
      </c>
      <c r="B10" s="16">
        <f>251594718.48/10000</f>
        <v>25159.471847999997</v>
      </c>
      <c r="C10" s="18" t="s">
        <v>11</v>
      </c>
      <c r="D10" s="16"/>
      <c r="E10" s="16"/>
      <c r="F10" s="70"/>
    </row>
    <row r="11" spans="1:6" ht="15" customHeight="1">
      <c r="A11" s="69" t="s">
        <v>167</v>
      </c>
      <c r="B11" s="16"/>
      <c r="C11" s="18" t="s">
        <v>13</v>
      </c>
      <c r="D11" s="16"/>
      <c r="E11" s="16"/>
      <c r="F11" s="70"/>
    </row>
    <row r="12" spans="1:6" ht="15" customHeight="1">
      <c r="A12" s="69"/>
      <c r="B12" s="25"/>
      <c r="C12" s="18" t="s">
        <v>15</v>
      </c>
      <c r="D12" s="16"/>
      <c r="E12" s="16"/>
      <c r="F12" s="70"/>
    </row>
    <row r="13" spans="1:6" ht="15" customHeight="1">
      <c r="A13" s="69"/>
      <c r="B13" s="25"/>
      <c r="C13" s="18" t="s">
        <v>17</v>
      </c>
      <c r="D13" s="16">
        <f>215711204.53/10000</f>
        <v>21571.120453</v>
      </c>
      <c r="E13" s="16">
        <f>215711204.53/10000</f>
        <v>21571.120453</v>
      </c>
      <c r="F13" s="70"/>
    </row>
    <row r="14" spans="1:6" ht="15" customHeight="1">
      <c r="A14" s="69"/>
      <c r="B14" s="25"/>
      <c r="C14" s="18" t="s">
        <v>19</v>
      </c>
      <c r="D14" s="16">
        <v>189.07</v>
      </c>
      <c r="E14" s="16">
        <f>1890652.3/10000</f>
        <v>189.06523</v>
      </c>
      <c r="F14" s="70"/>
    </row>
    <row r="15" spans="1:6" ht="15" customHeight="1">
      <c r="A15" s="69"/>
      <c r="B15" s="25"/>
      <c r="C15" s="18" t="s">
        <v>21</v>
      </c>
      <c r="D15" s="16"/>
      <c r="E15" s="16"/>
      <c r="F15" s="70"/>
    </row>
    <row r="16" spans="1:6" ht="15" customHeight="1">
      <c r="A16" s="69"/>
      <c r="B16" s="25"/>
      <c r="C16" s="18" t="s">
        <v>22</v>
      </c>
      <c r="D16" s="16"/>
      <c r="E16" s="16"/>
      <c r="F16" s="70"/>
    </row>
    <row r="17" spans="1:6" ht="15" customHeight="1">
      <c r="A17" s="69"/>
      <c r="B17" s="25"/>
      <c r="C17" s="18" t="s">
        <v>23</v>
      </c>
      <c r="D17" s="16">
        <f>16491403.24/10000</f>
        <v>1649.140324</v>
      </c>
      <c r="E17" s="16">
        <f>16491403.24/10000</f>
        <v>1649.140324</v>
      </c>
      <c r="F17" s="70"/>
    </row>
    <row r="18" spans="1:6" ht="15" customHeight="1">
      <c r="A18" s="69"/>
      <c r="B18" s="25"/>
      <c r="C18" s="18" t="s">
        <v>24</v>
      </c>
      <c r="D18" s="16">
        <f>7685659.05/10000</f>
        <v>768.5659049999999</v>
      </c>
      <c r="E18" s="16">
        <f>7685659.05/10000</f>
        <v>768.5659049999999</v>
      </c>
      <c r="F18" s="70"/>
    </row>
    <row r="19" spans="1:6" ht="15" customHeight="1">
      <c r="A19" s="69"/>
      <c r="B19" s="25"/>
      <c r="C19" s="18" t="s">
        <v>25</v>
      </c>
      <c r="D19" s="16"/>
      <c r="E19" s="16"/>
      <c r="F19" s="70"/>
    </row>
    <row r="20" spans="1:6" ht="15" customHeight="1">
      <c r="A20" s="69"/>
      <c r="B20" s="25"/>
      <c r="C20" s="18" t="s">
        <v>26</v>
      </c>
      <c r="D20" s="16"/>
      <c r="E20" s="16"/>
      <c r="F20" s="70"/>
    </row>
    <row r="21" spans="1:6" ht="15" customHeight="1">
      <c r="A21" s="69"/>
      <c r="B21" s="25"/>
      <c r="C21" s="18" t="s">
        <v>27</v>
      </c>
      <c r="D21" s="16"/>
      <c r="E21" s="16"/>
      <c r="F21" s="70"/>
    </row>
    <row r="22" spans="1:6" ht="15" customHeight="1">
      <c r="A22" s="69"/>
      <c r="B22" s="25"/>
      <c r="C22" s="18" t="s">
        <v>28</v>
      </c>
      <c r="D22" s="16"/>
      <c r="E22" s="16"/>
      <c r="F22" s="70"/>
    </row>
    <row r="23" spans="1:6" ht="15" customHeight="1">
      <c r="A23" s="69"/>
      <c r="B23" s="25"/>
      <c r="C23" s="18" t="s">
        <v>29</v>
      </c>
      <c r="D23" s="16">
        <f>1667092/10000</f>
        <v>166.7092</v>
      </c>
      <c r="E23" s="16">
        <f>1667092/10000</f>
        <v>166.7092</v>
      </c>
      <c r="F23" s="70"/>
    </row>
    <row r="24" spans="1:6" ht="15" customHeight="1">
      <c r="A24" s="69"/>
      <c r="B24" s="25"/>
      <c r="C24" s="18" t="s">
        <v>30</v>
      </c>
      <c r="D24" s="16"/>
      <c r="E24" s="16"/>
      <c r="F24" s="70"/>
    </row>
    <row r="25" spans="1:6" ht="15" customHeight="1">
      <c r="A25" s="69"/>
      <c r="B25" s="25"/>
      <c r="C25" s="18" t="s">
        <v>31</v>
      </c>
      <c r="D25" s="16"/>
      <c r="E25" s="16"/>
      <c r="F25" s="70"/>
    </row>
    <row r="26" spans="1:6" ht="15" customHeight="1">
      <c r="A26" s="69"/>
      <c r="B26" s="25"/>
      <c r="C26" s="18" t="s">
        <v>32</v>
      </c>
      <c r="D26" s="16"/>
      <c r="E26" s="16"/>
      <c r="F26" s="70"/>
    </row>
    <row r="27" spans="1:6" ht="15" customHeight="1">
      <c r="A27" s="69"/>
      <c r="B27" s="25"/>
      <c r="C27" s="18" t="s">
        <v>33</v>
      </c>
      <c r="D27" s="16"/>
      <c r="E27" s="16"/>
      <c r="F27" s="70"/>
    </row>
    <row r="28" spans="1:6" ht="15" customHeight="1">
      <c r="A28" s="69"/>
      <c r="B28" s="25"/>
      <c r="C28" s="18" t="s">
        <v>34</v>
      </c>
      <c r="D28" s="16">
        <f>8148707.36/10000</f>
        <v>814.8707360000001</v>
      </c>
      <c r="E28" s="16">
        <f>8148707.36/10000</f>
        <v>814.8707360000001</v>
      </c>
      <c r="F28" s="70"/>
    </row>
    <row r="29" spans="1:6" ht="15" customHeight="1">
      <c r="A29" s="69"/>
      <c r="B29" s="25"/>
      <c r="C29" s="18" t="s">
        <v>35</v>
      </c>
      <c r="D29" s="16"/>
      <c r="E29" s="16"/>
      <c r="F29" s="70"/>
    </row>
    <row r="30" spans="1:6" ht="15" customHeight="1">
      <c r="A30" s="69"/>
      <c r="B30" s="25"/>
      <c r="C30" s="18" t="s">
        <v>36</v>
      </c>
      <c r="D30" s="16"/>
      <c r="E30" s="16"/>
      <c r="F30" s="70"/>
    </row>
    <row r="31" spans="1:6" ht="15" customHeight="1">
      <c r="A31" s="69"/>
      <c r="B31" s="25"/>
      <c r="C31" s="18" t="s">
        <v>37</v>
      </c>
      <c r="D31" s="16"/>
      <c r="E31" s="16"/>
      <c r="F31" s="70"/>
    </row>
    <row r="32" spans="1:6" ht="15" customHeight="1">
      <c r="A32" s="69"/>
      <c r="B32" s="25"/>
      <c r="C32" s="18" t="s">
        <v>38</v>
      </c>
      <c r="D32" s="16"/>
      <c r="E32" s="16"/>
      <c r="F32" s="70"/>
    </row>
    <row r="33" spans="1:6" ht="15" customHeight="1">
      <c r="A33" s="61" t="s">
        <v>39</v>
      </c>
      <c r="B33" s="16">
        <f>251594718.48/10000</f>
        <v>25159.471847999997</v>
      </c>
      <c r="C33" s="67" t="s">
        <v>40</v>
      </c>
      <c r="D33" s="16">
        <f>SUM(D13:D32)</f>
        <v>25159.476618</v>
      </c>
      <c r="E33" s="16">
        <f>SUM(E13:E32)</f>
        <v>25159.471848</v>
      </c>
      <c r="F33" s="70"/>
    </row>
    <row r="34" spans="1:6" ht="15" customHeight="1">
      <c r="A34" s="69" t="s">
        <v>168</v>
      </c>
      <c r="B34" s="16"/>
      <c r="C34" s="71" t="s">
        <v>169</v>
      </c>
      <c r="D34" s="16"/>
      <c r="E34" s="16"/>
      <c r="F34" s="70"/>
    </row>
    <row r="35" spans="1:6" ht="15" customHeight="1">
      <c r="A35" s="69" t="s">
        <v>166</v>
      </c>
      <c r="B35" s="16"/>
      <c r="C35" s="71" t="s">
        <v>170</v>
      </c>
      <c r="D35" s="16"/>
      <c r="E35" s="16"/>
      <c r="F35" s="70"/>
    </row>
    <row r="36" spans="1:6" ht="15" customHeight="1">
      <c r="A36" s="69" t="s">
        <v>167</v>
      </c>
      <c r="B36" s="16"/>
      <c r="C36" s="71" t="s">
        <v>171</v>
      </c>
      <c r="D36" s="16"/>
      <c r="E36" s="16"/>
      <c r="F36" s="70"/>
    </row>
    <row r="37" spans="1:6" ht="15" customHeight="1">
      <c r="A37" s="72" t="s">
        <v>45</v>
      </c>
      <c r="B37" s="16">
        <f>251594718.48/10000</f>
        <v>25159.471847999997</v>
      </c>
      <c r="C37" s="73" t="s">
        <v>45</v>
      </c>
      <c r="D37" s="16">
        <v>25159.47</v>
      </c>
      <c r="E37" s="16">
        <v>25159.47</v>
      </c>
      <c r="F37" s="74"/>
    </row>
    <row r="38" spans="1:6" ht="15" customHeight="1">
      <c r="A38" s="27" t="s">
        <v>172</v>
      </c>
      <c r="B38" s="28" t="s">
        <v>172</v>
      </c>
      <c r="C38" s="28" t="s">
        <v>172</v>
      </c>
      <c r="D38" s="28" t="s">
        <v>172</v>
      </c>
      <c r="E38" s="28" t="s">
        <v>172</v>
      </c>
      <c r="F38" s="28" t="s">
        <v>172</v>
      </c>
    </row>
    <row r="39" spans="1:11" ht="15" customHeight="1">
      <c r="A39" s="2"/>
      <c r="B39" s="31"/>
      <c r="C39" s="32"/>
      <c r="D39" s="31"/>
      <c r="E39" s="31"/>
      <c r="F39" s="33"/>
      <c r="G39" s="5"/>
      <c r="H39" s="5"/>
      <c r="I39" s="5"/>
      <c r="J39" s="5"/>
      <c r="K39" s="5"/>
    </row>
  </sheetData>
  <sheetProtection/>
  <mergeCells count="8">
    <mergeCell ref="A7:B7"/>
    <mergeCell ref="C7:F7"/>
    <mergeCell ref="D8:F8"/>
    <mergeCell ref="A38:F38"/>
    <mergeCell ref="A39:F39"/>
    <mergeCell ref="A8:A9"/>
    <mergeCell ref="B8:B9"/>
    <mergeCell ref="C8:C9"/>
  </mergeCells>
  <printOptions/>
  <pageMargins left="0.75" right="0.75" top="1" bottom="1" header="0.5" footer="0.5"/>
  <pageSetup fitToHeight="1" fitToWidth="1" horizontalDpi="300" verticalDpi="300" orientation="landscape" scale="7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52"/>
  <sheetViews>
    <sheetView workbookViewId="0" topLeftCell="A1">
      <selection activeCell="I12" sqref="I12"/>
    </sheetView>
  </sheetViews>
  <sheetFormatPr defaultColWidth="9.140625" defaultRowHeight="12.75"/>
  <cols>
    <col min="1" max="2" width="3.421875" style="0" customWidth="1"/>
    <col min="3" max="3" width="26.00390625" style="0" customWidth="1"/>
    <col min="4" max="4" width="34.421875" style="0" customWidth="1"/>
    <col min="5" max="6" width="21.421875" style="0" customWidth="1"/>
    <col min="7" max="7" width="26.57421875" style="0" customWidth="1"/>
  </cols>
  <sheetData>
    <row r="1" spans="1:13" ht="27.75" customHeight="1">
      <c r="A1" s="1"/>
      <c r="B1" s="2"/>
      <c r="C1" s="2"/>
      <c r="D1" s="3" t="s">
        <v>173</v>
      </c>
      <c r="E1" s="2"/>
      <c r="F1" s="2"/>
      <c r="G1" s="4"/>
      <c r="H1" s="5"/>
      <c r="I1" s="5"/>
      <c r="J1" s="5"/>
      <c r="K1" s="5"/>
      <c r="L1" s="5"/>
      <c r="M1" s="5"/>
    </row>
    <row r="2" spans="1:13" ht="15" customHeight="1">
      <c r="A2" s="1"/>
      <c r="B2" s="2"/>
      <c r="C2" s="2"/>
      <c r="D2" s="2"/>
      <c r="E2" s="2"/>
      <c r="F2" s="2"/>
      <c r="G2" s="4"/>
      <c r="H2" s="5"/>
      <c r="I2" s="5"/>
      <c r="J2" s="5"/>
      <c r="K2" s="5"/>
      <c r="L2" s="5"/>
      <c r="M2" s="5"/>
    </row>
    <row r="3" spans="1:13" ht="15" customHeight="1">
      <c r="A3" s="1"/>
      <c r="B3" s="2"/>
      <c r="C3" s="2"/>
      <c r="D3" s="2"/>
      <c r="E3" s="2"/>
      <c r="F3" s="2"/>
      <c r="G3" s="4"/>
      <c r="H3" s="5"/>
      <c r="I3" s="5"/>
      <c r="J3" s="5"/>
      <c r="K3" s="5"/>
      <c r="L3" s="5"/>
      <c r="M3" s="5"/>
    </row>
    <row r="4" spans="1:13" ht="15" customHeight="1">
      <c r="A4" s="1"/>
      <c r="B4" s="2"/>
      <c r="C4" s="2"/>
      <c r="D4" s="2"/>
      <c r="E4" s="2"/>
      <c r="F4" s="2"/>
      <c r="G4" s="4"/>
      <c r="H4" s="5"/>
      <c r="I4" s="5"/>
      <c r="J4" s="5"/>
      <c r="K4" s="5"/>
      <c r="L4" s="5"/>
      <c r="M4" s="5"/>
    </row>
    <row r="5" spans="1:13" ht="15" customHeight="1">
      <c r="A5" s="2"/>
      <c r="B5" s="2"/>
      <c r="C5" s="2"/>
      <c r="D5" s="2"/>
      <c r="E5" s="2"/>
      <c r="F5" s="2"/>
      <c r="G5" s="6" t="s">
        <v>174</v>
      </c>
      <c r="H5" s="5"/>
      <c r="I5" s="5"/>
      <c r="J5" s="5"/>
      <c r="K5" s="5"/>
      <c r="L5" s="5"/>
      <c r="M5" s="5"/>
    </row>
    <row r="6" spans="1:13" ht="15" customHeight="1">
      <c r="A6" s="7" t="s">
        <v>2</v>
      </c>
      <c r="B6" s="8"/>
      <c r="C6" s="8"/>
      <c r="D6" s="9" t="s">
        <v>175</v>
      </c>
      <c r="E6" s="8"/>
      <c r="F6" s="8"/>
      <c r="G6" s="10" t="s">
        <v>4</v>
      </c>
      <c r="H6" s="5"/>
      <c r="I6" s="5"/>
      <c r="J6" s="5"/>
      <c r="K6" s="5"/>
      <c r="L6" s="5"/>
      <c r="M6" s="5"/>
    </row>
    <row r="7" spans="1:7" ht="15" customHeight="1">
      <c r="A7" s="34" t="s">
        <v>7</v>
      </c>
      <c r="B7" s="35" t="s">
        <v>7</v>
      </c>
      <c r="C7" s="35" t="s">
        <v>7</v>
      </c>
      <c r="D7" s="35" t="s">
        <v>7</v>
      </c>
      <c r="E7" s="36" t="s">
        <v>8</v>
      </c>
      <c r="F7" s="37" t="s">
        <v>8</v>
      </c>
      <c r="G7" s="37" t="s">
        <v>8</v>
      </c>
    </row>
    <row r="8" spans="1:7" ht="15" customHeight="1">
      <c r="A8" s="38" t="s">
        <v>176</v>
      </c>
      <c r="B8" s="37" t="s">
        <v>176</v>
      </c>
      <c r="C8" s="37" t="s">
        <v>176</v>
      </c>
      <c r="D8" s="36" t="s">
        <v>177</v>
      </c>
      <c r="E8" s="36" t="s">
        <v>45</v>
      </c>
      <c r="F8" s="36" t="s">
        <v>153</v>
      </c>
      <c r="G8" s="36" t="s">
        <v>154</v>
      </c>
    </row>
    <row r="9" spans="1:7" ht="30.75" customHeight="1">
      <c r="A9" s="39" t="s">
        <v>176</v>
      </c>
      <c r="B9" s="37" t="s">
        <v>176</v>
      </c>
      <c r="C9" s="37" t="s">
        <v>176</v>
      </c>
      <c r="D9" s="37" t="s">
        <v>177</v>
      </c>
      <c r="E9" s="37" t="s">
        <v>45</v>
      </c>
      <c r="F9" s="37" t="s">
        <v>153</v>
      </c>
      <c r="G9" s="37" t="s">
        <v>154</v>
      </c>
    </row>
    <row r="10" spans="1:7" ht="0.75" customHeight="1">
      <c r="A10" s="39" t="s">
        <v>176</v>
      </c>
      <c r="B10" s="37" t="s">
        <v>176</v>
      </c>
      <c r="C10" s="37" t="s">
        <v>176</v>
      </c>
      <c r="D10" s="37" t="s">
        <v>177</v>
      </c>
      <c r="E10" s="37" t="s">
        <v>45</v>
      </c>
      <c r="F10" s="37" t="s">
        <v>153</v>
      </c>
      <c r="G10" s="37" t="s">
        <v>154</v>
      </c>
    </row>
    <row r="11" spans="1:7" ht="15" customHeight="1">
      <c r="A11" s="38" t="s">
        <v>45</v>
      </c>
      <c r="B11" s="37" t="s">
        <v>45</v>
      </c>
      <c r="C11" s="37" t="s">
        <v>45</v>
      </c>
      <c r="D11" s="37" t="s">
        <v>45</v>
      </c>
      <c r="E11" s="49">
        <v>25159.47</v>
      </c>
      <c r="F11" s="49">
        <v>15884.67</v>
      </c>
      <c r="G11" s="49">
        <v>9274.8</v>
      </c>
    </row>
    <row r="12" spans="1:7" ht="15" customHeight="1">
      <c r="A12" s="50" t="s">
        <v>70</v>
      </c>
      <c r="B12" s="51" t="s">
        <v>70</v>
      </c>
      <c r="C12" s="51" t="s">
        <v>70</v>
      </c>
      <c r="D12" s="52" t="s">
        <v>71</v>
      </c>
      <c r="E12" s="53">
        <v>21571.13</v>
      </c>
      <c r="F12" s="53">
        <v>12652.1</v>
      </c>
      <c r="G12" s="54">
        <v>8919.03</v>
      </c>
    </row>
    <row r="13" spans="1:7" ht="15" customHeight="1">
      <c r="A13" s="50" t="s">
        <v>72</v>
      </c>
      <c r="B13" s="51" t="s">
        <v>72</v>
      </c>
      <c r="C13" s="51" t="s">
        <v>72</v>
      </c>
      <c r="D13" s="52" t="s">
        <v>73</v>
      </c>
      <c r="E13" s="53">
        <v>21571.13</v>
      </c>
      <c r="F13" s="53">
        <v>12652.1</v>
      </c>
      <c r="G13" s="54">
        <v>8919.03</v>
      </c>
    </row>
    <row r="14" spans="1:7" ht="15" customHeight="1">
      <c r="A14" s="55" t="s">
        <v>74</v>
      </c>
      <c r="B14" s="51" t="s">
        <v>74</v>
      </c>
      <c r="C14" s="51" t="s">
        <v>74</v>
      </c>
      <c r="D14" s="56" t="s">
        <v>75</v>
      </c>
      <c r="E14" s="49">
        <v>12652.1</v>
      </c>
      <c r="F14" s="49">
        <v>12652.1</v>
      </c>
      <c r="G14" s="49"/>
    </row>
    <row r="15" spans="1:7" ht="15" customHeight="1">
      <c r="A15" s="55" t="s">
        <v>76</v>
      </c>
      <c r="B15" s="51" t="s">
        <v>76</v>
      </c>
      <c r="C15" s="51" t="s">
        <v>76</v>
      </c>
      <c r="D15" s="56" t="s">
        <v>77</v>
      </c>
      <c r="E15" s="49">
        <v>2871.67</v>
      </c>
      <c r="F15" s="49"/>
      <c r="G15" s="49">
        <v>2871.67</v>
      </c>
    </row>
    <row r="16" spans="1:7" ht="15" customHeight="1">
      <c r="A16" s="55" t="s">
        <v>78</v>
      </c>
      <c r="B16" s="51" t="s">
        <v>78</v>
      </c>
      <c r="C16" s="51" t="s">
        <v>78</v>
      </c>
      <c r="D16" s="56" t="s">
        <v>79</v>
      </c>
      <c r="E16" s="49">
        <v>1289.69</v>
      </c>
      <c r="F16" s="49"/>
      <c r="G16" s="49">
        <v>1289.69</v>
      </c>
    </row>
    <row r="17" spans="1:7" ht="15" customHeight="1">
      <c r="A17" s="55" t="s">
        <v>80</v>
      </c>
      <c r="B17" s="51" t="s">
        <v>80</v>
      </c>
      <c r="C17" s="51" t="s">
        <v>80</v>
      </c>
      <c r="D17" s="56" t="s">
        <v>81</v>
      </c>
      <c r="E17" s="49">
        <v>6</v>
      </c>
      <c r="F17" s="49"/>
      <c r="G17" s="49">
        <v>6</v>
      </c>
    </row>
    <row r="18" spans="1:7" ht="15" customHeight="1">
      <c r="A18" s="55" t="s">
        <v>82</v>
      </c>
      <c r="B18" s="51" t="s">
        <v>82</v>
      </c>
      <c r="C18" s="51" t="s">
        <v>82</v>
      </c>
      <c r="D18" s="56" t="s">
        <v>83</v>
      </c>
      <c r="E18" s="49">
        <v>10</v>
      </c>
      <c r="F18" s="49"/>
      <c r="G18" s="49">
        <v>10</v>
      </c>
    </row>
    <row r="19" spans="1:7" ht="15" customHeight="1">
      <c r="A19" s="55" t="s">
        <v>84</v>
      </c>
      <c r="B19" s="51" t="s">
        <v>84</v>
      </c>
      <c r="C19" s="51" t="s">
        <v>84</v>
      </c>
      <c r="D19" s="56" t="s">
        <v>85</v>
      </c>
      <c r="E19" s="49">
        <v>15</v>
      </c>
      <c r="F19" s="49"/>
      <c r="G19" s="49">
        <v>15</v>
      </c>
    </row>
    <row r="20" spans="1:7" ht="15" customHeight="1">
      <c r="A20" s="55" t="s">
        <v>86</v>
      </c>
      <c r="B20" s="51" t="s">
        <v>86</v>
      </c>
      <c r="C20" s="51" t="s">
        <v>86</v>
      </c>
      <c r="D20" s="56" t="s">
        <v>87</v>
      </c>
      <c r="E20" s="49">
        <v>100</v>
      </c>
      <c r="F20" s="49"/>
      <c r="G20" s="49">
        <v>100</v>
      </c>
    </row>
    <row r="21" spans="1:7" ht="15" customHeight="1">
      <c r="A21" s="55" t="s">
        <v>88</v>
      </c>
      <c r="B21" s="51" t="s">
        <v>88</v>
      </c>
      <c r="C21" s="51" t="s">
        <v>88</v>
      </c>
      <c r="D21" s="56" t="s">
        <v>89</v>
      </c>
      <c r="E21" s="49">
        <v>2066.85</v>
      </c>
      <c r="F21" s="49"/>
      <c r="G21" s="49">
        <v>2066.85</v>
      </c>
    </row>
    <row r="22" spans="1:7" ht="15" customHeight="1">
      <c r="A22" s="55" t="s">
        <v>90</v>
      </c>
      <c r="B22" s="51" t="s">
        <v>90</v>
      </c>
      <c r="C22" s="51" t="s">
        <v>90</v>
      </c>
      <c r="D22" s="56" t="s">
        <v>91</v>
      </c>
      <c r="E22" s="49">
        <v>5.5</v>
      </c>
      <c r="F22" s="49"/>
      <c r="G22" s="49">
        <v>5.5</v>
      </c>
    </row>
    <row r="23" spans="1:7" ht="15" customHeight="1">
      <c r="A23" s="55" t="s">
        <v>92</v>
      </c>
      <c r="B23" s="51" t="s">
        <v>92</v>
      </c>
      <c r="C23" s="51" t="s">
        <v>92</v>
      </c>
      <c r="D23" s="56" t="s">
        <v>93</v>
      </c>
      <c r="E23" s="49">
        <v>41.74</v>
      </c>
      <c r="F23" s="49"/>
      <c r="G23" s="49">
        <v>41.74</v>
      </c>
    </row>
    <row r="24" spans="1:7" ht="15" customHeight="1">
      <c r="A24" s="55" t="s">
        <v>94</v>
      </c>
      <c r="B24" s="51" t="s">
        <v>94</v>
      </c>
      <c r="C24" s="51" t="s">
        <v>94</v>
      </c>
      <c r="D24" s="56" t="s">
        <v>95</v>
      </c>
      <c r="E24" s="49">
        <v>101</v>
      </c>
      <c r="F24" s="49"/>
      <c r="G24" s="49">
        <v>101</v>
      </c>
    </row>
    <row r="25" spans="1:7" ht="15" customHeight="1">
      <c r="A25" s="55" t="s">
        <v>96</v>
      </c>
      <c r="B25" s="51" t="s">
        <v>96</v>
      </c>
      <c r="C25" s="51" t="s">
        <v>96</v>
      </c>
      <c r="D25" s="56" t="s">
        <v>97</v>
      </c>
      <c r="E25" s="49">
        <v>123.3</v>
      </c>
      <c r="F25" s="49"/>
      <c r="G25" s="49">
        <v>123.3</v>
      </c>
    </row>
    <row r="26" spans="1:7" ht="15" customHeight="1">
      <c r="A26" s="55" t="s">
        <v>98</v>
      </c>
      <c r="B26" s="51" t="s">
        <v>98</v>
      </c>
      <c r="C26" s="51" t="s">
        <v>98</v>
      </c>
      <c r="D26" s="56" t="s">
        <v>99</v>
      </c>
      <c r="E26" s="49">
        <v>304.45</v>
      </c>
      <c r="F26" s="49"/>
      <c r="G26" s="49">
        <v>304.45</v>
      </c>
    </row>
    <row r="27" spans="1:7" ht="15" customHeight="1">
      <c r="A27" s="55" t="s">
        <v>100</v>
      </c>
      <c r="B27" s="51" t="s">
        <v>100</v>
      </c>
      <c r="C27" s="51" t="s">
        <v>100</v>
      </c>
      <c r="D27" s="56" t="s">
        <v>101</v>
      </c>
      <c r="E27" s="49">
        <v>5</v>
      </c>
      <c r="F27" s="49"/>
      <c r="G27" s="49">
        <v>5</v>
      </c>
    </row>
    <row r="28" spans="1:7" ht="15" customHeight="1">
      <c r="A28" s="55" t="s">
        <v>102</v>
      </c>
      <c r="B28" s="51" t="s">
        <v>102</v>
      </c>
      <c r="C28" s="51" t="s">
        <v>102</v>
      </c>
      <c r="D28" s="56" t="s">
        <v>103</v>
      </c>
      <c r="E28" s="49">
        <v>1418.83</v>
      </c>
      <c r="F28" s="49"/>
      <c r="G28" s="49">
        <v>1418.83</v>
      </c>
    </row>
    <row r="29" spans="1:7" ht="15" customHeight="1">
      <c r="A29" s="55" t="s">
        <v>104</v>
      </c>
      <c r="B29" s="51" t="s">
        <v>104</v>
      </c>
      <c r="C29" s="51" t="s">
        <v>104</v>
      </c>
      <c r="D29" s="56" t="s">
        <v>105</v>
      </c>
      <c r="E29" s="49">
        <v>560</v>
      </c>
      <c r="F29" s="49"/>
      <c r="G29" s="49">
        <v>560</v>
      </c>
    </row>
    <row r="30" spans="1:7" ht="15" customHeight="1">
      <c r="A30" s="50" t="s">
        <v>106</v>
      </c>
      <c r="B30" s="51" t="s">
        <v>106</v>
      </c>
      <c r="C30" s="51" t="s">
        <v>106</v>
      </c>
      <c r="D30" s="52" t="s">
        <v>107</v>
      </c>
      <c r="E30" s="54">
        <v>189.07</v>
      </c>
      <c r="F30" s="54"/>
      <c r="G30" s="54">
        <v>189.07</v>
      </c>
    </row>
    <row r="31" spans="1:7" ht="15" customHeight="1">
      <c r="A31" s="50" t="s">
        <v>108</v>
      </c>
      <c r="B31" s="51" t="s">
        <v>108</v>
      </c>
      <c r="C31" s="51" t="s">
        <v>108</v>
      </c>
      <c r="D31" s="52" t="s">
        <v>109</v>
      </c>
      <c r="E31" s="54">
        <v>189.07</v>
      </c>
      <c r="F31" s="54"/>
      <c r="G31" s="54">
        <v>189.07</v>
      </c>
    </row>
    <row r="32" spans="1:7" ht="15" customHeight="1">
      <c r="A32" s="55" t="s">
        <v>110</v>
      </c>
      <c r="B32" s="51" t="s">
        <v>110</v>
      </c>
      <c r="C32" s="51" t="s">
        <v>110</v>
      </c>
      <c r="D32" s="56" t="s">
        <v>111</v>
      </c>
      <c r="E32" s="49">
        <v>189.07</v>
      </c>
      <c r="F32" s="49"/>
      <c r="G32" s="49">
        <v>189.07</v>
      </c>
    </row>
    <row r="33" spans="1:7" ht="15" customHeight="1">
      <c r="A33" s="50" t="s">
        <v>112</v>
      </c>
      <c r="B33" s="51" t="s">
        <v>112</v>
      </c>
      <c r="C33" s="51" t="s">
        <v>112</v>
      </c>
      <c r="D33" s="52" t="s">
        <v>113</v>
      </c>
      <c r="E33" s="54">
        <v>1649.15</v>
      </c>
      <c r="F33" s="54">
        <v>1649.15</v>
      </c>
      <c r="G33" s="54"/>
    </row>
    <row r="34" spans="1:7" ht="15" customHeight="1">
      <c r="A34" s="50" t="s">
        <v>114</v>
      </c>
      <c r="B34" s="51" t="s">
        <v>114</v>
      </c>
      <c r="C34" s="51" t="s">
        <v>114</v>
      </c>
      <c r="D34" s="52" t="s">
        <v>115</v>
      </c>
      <c r="E34" s="54">
        <v>1547.3</v>
      </c>
      <c r="F34" s="54">
        <v>1547.3</v>
      </c>
      <c r="G34" s="54"/>
    </row>
    <row r="35" spans="1:7" ht="15" customHeight="1">
      <c r="A35" s="55" t="s">
        <v>116</v>
      </c>
      <c r="B35" s="51" t="s">
        <v>116</v>
      </c>
      <c r="C35" s="51" t="s">
        <v>116</v>
      </c>
      <c r="D35" s="56" t="s">
        <v>117</v>
      </c>
      <c r="E35" s="49">
        <v>935.65</v>
      </c>
      <c r="F35" s="49">
        <v>935.65</v>
      </c>
      <c r="G35" s="49"/>
    </row>
    <row r="36" spans="1:7" ht="15" customHeight="1">
      <c r="A36" s="55" t="s">
        <v>118</v>
      </c>
      <c r="B36" s="51" t="s">
        <v>118</v>
      </c>
      <c r="C36" s="51" t="s">
        <v>118</v>
      </c>
      <c r="D36" s="56" t="s">
        <v>119</v>
      </c>
      <c r="E36" s="49">
        <v>375.08</v>
      </c>
      <c r="F36" s="49">
        <v>375.08</v>
      </c>
      <c r="G36" s="49"/>
    </row>
    <row r="37" spans="1:7" ht="15" customHeight="1">
      <c r="A37" s="55" t="s">
        <v>120</v>
      </c>
      <c r="B37" s="51" t="s">
        <v>120</v>
      </c>
      <c r="C37" s="51" t="s">
        <v>120</v>
      </c>
      <c r="D37" s="56" t="s">
        <v>121</v>
      </c>
      <c r="E37" s="49">
        <v>236.57</v>
      </c>
      <c r="F37" s="49">
        <v>236.57</v>
      </c>
      <c r="G37" s="49"/>
    </row>
    <row r="38" spans="1:11" ht="15" customHeight="1">
      <c r="A38" s="50" t="s">
        <v>122</v>
      </c>
      <c r="B38" s="51" t="s">
        <v>122</v>
      </c>
      <c r="C38" s="51" t="s">
        <v>122</v>
      </c>
      <c r="D38" s="52" t="s">
        <v>123</v>
      </c>
      <c r="E38" s="54">
        <v>80.06</v>
      </c>
      <c r="F38" s="54">
        <v>80.06</v>
      </c>
      <c r="G38" s="54"/>
      <c r="H38" s="5"/>
      <c r="I38" s="5"/>
      <c r="J38" s="5"/>
      <c r="K38" s="5"/>
    </row>
    <row r="39" spans="1:7" ht="12.75">
      <c r="A39" s="55" t="s">
        <v>124</v>
      </c>
      <c r="B39" s="51" t="s">
        <v>124</v>
      </c>
      <c r="C39" s="51" t="s">
        <v>124</v>
      </c>
      <c r="D39" s="56" t="s">
        <v>125</v>
      </c>
      <c r="E39" s="49">
        <v>80.06</v>
      </c>
      <c r="F39" s="49">
        <v>80.06</v>
      </c>
      <c r="G39" s="49"/>
    </row>
    <row r="40" spans="1:7" ht="12.75">
      <c r="A40" s="50" t="s">
        <v>126</v>
      </c>
      <c r="B40" s="51" t="s">
        <v>126</v>
      </c>
      <c r="C40" s="51" t="s">
        <v>126</v>
      </c>
      <c r="D40" s="52" t="s">
        <v>127</v>
      </c>
      <c r="E40" s="54">
        <v>21.79</v>
      </c>
      <c r="F40" s="54">
        <v>21.79</v>
      </c>
      <c r="G40" s="54"/>
    </row>
    <row r="41" spans="1:7" ht="12.75">
      <c r="A41" s="55" t="s">
        <v>128</v>
      </c>
      <c r="B41" s="51" t="s">
        <v>128</v>
      </c>
      <c r="C41" s="51" t="s">
        <v>128</v>
      </c>
      <c r="D41" s="56" t="s">
        <v>129</v>
      </c>
      <c r="E41" s="49">
        <v>21.79</v>
      </c>
      <c r="F41" s="49">
        <v>21.79</v>
      </c>
      <c r="G41" s="49"/>
    </row>
    <row r="42" spans="1:7" ht="12.75">
      <c r="A42" s="50" t="s">
        <v>130</v>
      </c>
      <c r="B42" s="51" t="s">
        <v>130</v>
      </c>
      <c r="C42" s="51" t="s">
        <v>130</v>
      </c>
      <c r="D42" s="52" t="s">
        <v>131</v>
      </c>
      <c r="E42" s="54">
        <v>768.57</v>
      </c>
      <c r="F42" s="54">
        <v>768.57</v>
      </c>
      <c r="G42" s="54"/>
    </row>
    <row r="43" spans="1:7" ht="12.75">
      <c r="A43" s="50" t="s">
        <v>132</v>
      </c>
      <c r="B43" s="51" t="s">
        <v>132</v>
      </c>
      <c r="C43" s="51" t="s">
        <v>132</v>
      </c>
      <c r="D43" s="52" t="s">
        <v>133</v>
      </c>
      <c r="E43" s="54">
        <v>768.57</v>
      </c>
      <c r="F43" s="54">
        <v>768.57</v>
      </c>
      <c r="G43" s="54"/>
    </row>
    <row r="44" spans="1:7" ht="12.75">
      <c r="A44" s="55" t="s">
        <v>134</v>
      </c>
      <c r="B44" s="51" t="s">
        <v>134</v>
      </c>
      <c r="C44" s="51" t="s">
        <v>134</v>
      </c>
      <c r="D44" s="56" t="s">
        <v>135</v>
      </c>
      <c r="E44" s="49">
        <v>670.97</v>
      </c>
      <c r="F44" s="49">
        <v>670.97</v>
      </c>
      <c r="G44" s="49"/>
    </row>
    <row r="45" spans="1:7" ht="12.75">
      <c r="A45" s="55" t="s">
        <v>136</v>
      </c>
      <c r="B45" s="51" t="s">
        <v>136</v>
      </c>
      <c r="C45" s="51" t="s">
        <v>136</v>
      </c>
      <c r="D45" s="56" t="s">
        <v>137</v>
      </c>
      <c r="E45" s="49">
        <v>97.6</v>
      </c>
      <c r="F45" s="49">
        <v>97.6</v>
      </c>
      <c r="G45" s="49"/>
    </row>
    <row r="46" spans="1:7" ht="12.75">
      <c r="A46" s="50" t="s">
        <v>138</v>
      </c>
      <c r="B46" s="51" t="s">
        <v>138</v>
      </c>
      <c r="C46" s="51" t="s">
        <v>138</v>
      </c>
      <c r="D46" s="52" t="s">
        <v>139</v>
      </c>
      <c r="E46" s="54">
        <v>166.71</v>
      </c>
      <c r="F46" s="54"/>
      <c r="G46" s="54">
        <v>166.71</v>
      </c>
    </row>
    <row r="47" spans="1:7" ht="12.75">
      <c r="A47" s="50" t="s">
        <v>140</v>
      </c>
      <c r="B47" s="51" t="s">
        <v>140</v>
      </c>
      <c r="C47" s="51" t="s">
        <v>140</v>
      </c>
      <c r="D47" s="52" t="s">
        <v>141</v>
      </c>
      <c r="E47" s="54">
        <v>166.71</v>
      </c>
      <c r="F47" s="54"/>
      <c r="G47" s="54">
        <v>166.71</v>
      </c>
    </row>
    <row r="48" spans="1:7" ht="12.75">
      <c r="A48" s="55" t="s">
        <v>142</v>
      </c>
      <c r="B48" s="51" t="s">
        <v>142</v>
      </c>
      <c r="C48" s="51" t="s">
        <v>142</v>
      </c>
      <c r="D48" s="56" t="s">
        <v>143</v>
      </c>
      <c r="E48" s="49">
        <v>166.71</v>
      </c>
      <c r="F48" s="49"/>
      <c r="G48" s="49">
        <v>166.71</v>
      </c>
    </row>
    <row r="49" spans="1:7" ht="12.75">
      <c r="A49" s="50" t="s">
        <v>144</v>
      </c>
      <c r="B49" s="51" t="s">
        <v>144</v>
      </c>
      <c r="C49" s="51" t="s">
        <v>144</v>
      </c>
      <c r="D49" s="52" t="s">
        <v>145</v>
      </c>
      <c r="E49" s="54">
        <v>814.87</v>
      </c>
      <c r="F49" s="54">
        <v>814.87</v>
      </c>
      <c r="G49" s="54"/>
    </row>
    <row r="50" spans="1:7" ht="12.75">
      <c r="A50" s="50" t="s">
        <v>146</v>
      </c>
      <c r="B50" s="51" t="s">
        <v>146</v>
      </c>
      <c r="C50" s="51" t="s">
        <v>146</v>
      </c>
      <c r="D50" s="52" t="s">
        <v>147</v>
      </c>
      <c r="E50" s="54">
        <v>814.87</v>
      </c>
      <c r="F50" s="54">
        <v>814.87</v>
      </c>
      <c r="G50" s="54"/>
    </row>
    <row r="51" spans="1:7" ht="13.5">
      <c r="A51" s="57" t="s">
        <v>148</v>
      </c>
      <c r="B51" s="58" t="s">
        <v>148</v>
      </c>
      <c r="C51" s="58" t="s">
        <v>148</v>
      </c>
      <c r="D51" s="59" t="s">
        <v>149</v>
      </c>
      <c r="E51" s="60">
        <v>814.87</v>
      </c>
      <c r="F51" s="60">
        <v>814.87</v>
      </c>
      <c r="G51" s="60"/>
    </row>
    <row r="52" spans="1:7" ht="13.5">
      <c r="A52" s="44" t="s">
        <v>178</v>
      </c>
      <c r="B52" s="44"/>
      <c r="C52" s="44"/>
      <c r="D52" s="44"/>
      <c r="E52" s="44"/>
      <c r="F52" s="44"/>
      <c r="G52" s="44"/>
    </row>
  </sheetData>
  <sheetProtection/>
  <mergeCells count="49">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G52"/>
    <mergeCell ref="D8:D10"/>
    <mergeCell ref="E8:E10"/>
    <mergeCell ref="F8:F10"/>
    <mergeCell ref="G8:G10"/>
    <mergeCell ref="A8:C10"/>
  </mergeCells>
  <printOptions/>
  <pageMargins left="0.75" right="0.75" top="1" bottom="1" header="0.5" footer="0.5"/>
  <pageSetup fitToHeight="1" fitToWidth="1" horizontalDpi="300" verticalDpi="300" orientation="landscape" scale="8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S45"/>
  <sheetViews>
    <sheetView tabSelected="1" workbookViewId="0" topLeftCell="F1">
      <selection activeCell="O11" sqref="O11"/>
    </sheetView>
  </sheetViews>
  <sheetFormatPr defaultColWidth="9.140625" defaultRowHeight="12.75"/>
  <cols>
    <col min="1" max="1" width="8.00390625" style="0" customWidth="1"/>
    <col min="2" max="2" width="46.7109375" style="0" customWidth="1"/>
    <col min="3" max="3" width="34.5742187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7" ht="27.75" customHeight="1">
      <c r="A1" s="1"/>
      <c r="B1" s="2"/>
      <c r="C1" s="2"/>
      <c r="D1" s="2"/>
      <c r="E1" s="3" t="s">
        <v>179</v>
      </c>
      <c r="F1" s="2"/>
      <c r="G1" s="2"/>
      <c r="H1" s="2"/>
      <c r="I1" s="4"/>
      <c r="J1" s="5"/>
      <c r="K1" s="5"/>
      <c r="L1" s="5"/>
      <c r="M1" s="5"/>
      <c r="N1" s="5"/>
      <c r="O1" s="5"/>
      <c r="P1" s="5"/>
      <c r="Q1" s="5"/>
    </row>
    <row r="2" spans="1:17" ht="15" customHeight="1">
      <c r="A2" s="1"/>
      <c r="B2" s="2"/>
      <c r="C2" s="2"/>
      <c r="D2" s="2"/>
      <c r="E2" s="2"/>
      <c r="F2" s="2"/>
      <c r="G2" s="2"/>
      <c r="H2" s="2"/>
      <c r="I2" s="4"/>
      <c r="J2" s="5"/>
      <c r="K2" s="5"/>
      <c r="L2" s="5"/>
      <c r="M2" s="5"/>
      <c r="N2" s="5"/>
      <c r="O2" s="5"/>
      <c r="P2" s="5"/>
      <c r="Q2" s="5"/>
    </row>
    <row r="3" spans="1:17" ht="15" customHeight="1">
      <c r="A3" s="1"/>
      <c r="B3" s="2"/>
      <c r="C3" s="2"/>
      <c r="D3" s="2"/>
      <c r="E3" s="2"/>
      <c r="F3" s="2"/>
      <c r="G3" s="2"/>
      <c r="H3" s="2"/>
      <c r="I3" s="4"/>
      <c r="J3" s="5"/>
      <c r="K3" s="5"/>
      <c r="L3" s="5"/>
      <c r="M3" s="5"/>
      <c r="N3" s="5"/>
      <c r="O3" s="5"/>
      <c r="P3" s="5"/>
      <c r="Q3" s="5"/>
    </row>
    <row r="4" spans="1:17" ht="15" customHeight="1">
      <c r="A4" s="1"/>
      <c r="B4" s="2"/>
      <c r="C4" s="2"/>
      <c r="D4" s="2"/>
      <c r="E4" s="2"/>
      <c r="F4" s="2"/>
      <c r="G4" s="2"/>
      <c r="H4" s="2"/>
      <c r="I4" s="4"/>
      <c r="J4" s="5"/>
      <c r="K4" s="5"/>
      <c r="L4" s="5"/>
      <c r="M4" s="5"/>
      <c r="N4" s="5"/>
      <c r="O4" s="5"/>
      <c r="P4" s="5"/>
      <c r="Q4" s="5"/>
    </row>
    <row r="5" spans="1:17" ht="15" customHeight="1">
      <c r="A5" s="2"/>
      <c r="B5" s="2"/>
      <c r="C5" s="2"/>
      <c r="D5" s="2"/>
      <c r="E5" s="2"/>
      <c r="F5" s="2"/>
      <c r="G5" s="2"/>
      <c r="H5" s="2"/>
      <c r="I5" s="6" t="s">
        <v>180</v>
      </c>
      <c r="J5" s="5"/>
      <c r="K5" s="5"/>
      <c r="L5" s="5"/>
      <c r="M5" s="5"/>
      <c r="N5" s="5"/>
      <c r="O5" s="5"/>
      <c r="P5" s="5"/>
      <c r="Q5" s="5"/>
    </row>
    <row r="6" spans="1:17" ht="15" customHeight="1">
      <c r="A6" s="7" t="s">
        <v>181</v>
      </c>
      <c r="B6" s="8"/>
      <c r="C6" s="8"/>
      <c r="D6" s="8"/>
      <c r="E6" s="9" t="s">
        <v>3</v>
      </c>
      <c r="F6" s="8"/>
      <c r="G6" s="8"/>
      <c r="H6" s="8"/>
      <c r="I6" s="10" t="s">
        <v>4</v>
      </c>
      <c r="J6" s="5"/>
      <c r="K6" s="5"/>
      <c r="L6" s="5"/>
      <c r="M6" s="5"/>
      <c r="N6" s="5"/>
      <c r="O6" s="5"/>
      <c r="P6" s="5"/>
      <c r="Q6" s="5"/>
    </row>
    <row r="7" spans="1:9" ht="15" customHeight="1">
      <c r="A7" s="38" t="s">
        <v>182</v>
      </c>
      <c r="B7" s="37" t="s">
        <v>182</v>
      </c>
      <c r="C7" s="37" t="s">
        <v>182</v>
      </c>
      <c r="D7" s="36" t="s">
        <v>183</v>
      </c>
      <c r="E7" s="37" t="s">
        <v>183</v>
      </c>
      <c r="F7" s="37" t="s">
        <v>183</v>
      </c>
      <c r="G7" s="37" t="s">
        <v>183</v>
      </c>
      <c r="H7" s="37" t="s">
        <v>183</v>
      </c>
      <c r="I7" s="37" t="s">
        <v>183</v>
      </c>
    </row>
    <row r="8" spans="1:9" ht="15" customHeight="1">
      <c r="A8" s="38" t="s">
        <v>184</v>
      </c>
      <c r="B8" s="36" t="s">
        <v>185</v>
      </c>
      <c r="C8" s="36" t="s">
        <v>186</v>
      </c>
      <c r="D8" s="36" t="s">
        <v>184</v>
      </c>
      <c r="E8" s="36" t="s">
        <v>185</v>
      </c>
      <c r="F8" s="36" t="s">
        <v>186</v>
      </c>
      <c r="G8" s="36" t="s">
        <v>184</v>
      </c>
      <c r="H8" s="36" t="s">
        <v>185</v>
      </c>
      <c r="I8" s="36" t="s">
        <v>186</v>
      </c>
    </row>
    <row r="9" spans="1:9" ht="30" customHeight="1">
      <c r="A9" s="39" t="s">
        <v>184</v>
      </c>
      <c r="B9" s="37" t="s">
        <v>185</v>
      </c>
      <c r="C9" s="37" t="s">
        <v>186</v>
      </c>
      <c r="D9" s="37" t="s">
        <v>184</v>
      </c>
      <c r="E9" s="37" t="s">
        <v>185</v>
      </c>
      <c r="F9" s="37" t="s">
        <v>186</v>
      </c>
      <c r="G9" s="37" t="s">
        <v>184</v>
      </c>
      <c r="H9" s="37" t="s">
        <v>185</v>
      </c>
      <c r="I9" s="37" t="s">
        <v>186</v>
      </c>
    </row>
    <row r="10" spans="1:9" ht="15" customHeight="1">
      <c r="A10" s="22" t="s">
        <v>187</v>
      </c>
      <c r="B10" s="18" t="s">
        <v>188</v>
      </c>
      <c r="C10" s="16">
        <f>139350431.79/10000</f>
        <v>13935.043178999998</v>
      </c>
      <c r="D10" s="18" t="s">
        <v>189</v>
      </c>
      <c r="E10" s="18" t="s">
        <v>190</v>
      </c>
      <c r="F10" s="16">
        <f>15337967.46/10000</f>
        <v>1533.796746</v>
      </c>
      <c r="G10" s="18" t="s">
        <v>191</v>
      </c>
      <c r="H10" s="18" t="s">
        <v>192</v>
      </c>
      <c r="I10" s="16"/>
    </row>
    <row r="11" spans="1:9" ht="15" customHeight="1">
      <c r="A11" s="22" t="s">
        <v>193</v>
      </c>
      <c r="B11" s="18" t="s">
        <v>194</v>
      </c>
      <c r="C11" s="16">
        <f>32496974.5/10000</f>
        <v>3249.69745</v>
      </c>
      <c r="D11" s="18" t="s">
        <v>195</v>
      </c>
      <c r="E11" s="18" t="s">
        <v>196</v>
      </c>
      <c r="F11" s="16">
        <f>1953446.93/10000</f>
        <v>195.344693</v>
      </c>
      <c r="G11" s="18" t="s">
        <v>197</v>
      </c>
      <c r="H11" s="18" t="s">
        <v>198</v>
      </c>
      <c r="I11" s="16"/>
    </row>
    <row r="12" spans="1:9" ht="15" customHeight="1">
      <c r="A12" s="22" t="s">
        <v>199</v>
      </c>
      <c r="B12" s="18" t="s">
        <v>200</v>
      </c>
      <c r="C12" s="16">
        <f>34135279/10000</f>
        <v>3413.5279</v>
      </c>
      <c r="D12" s="18" t="s">
        <v>201</v>
      </c>
      <c r="E12" s="18" t="s">
        <v>202</v>
      </c>
      <c r="F12" s="16">
        <f>247066.64/10000</f>
        <v>24.706664</v>
      </c>
      <c r="G12" s="18" t="s">
        <v>203</v>
      </c>
      <c r="H12" s="18" t="s">
        <v>204</v>
      </c>
      <c r="I12" s="16"/>
    </row>
    <row r="13" spans="1:9" ht="15" customHeight="1">
      <c r="A13" s="22" t="s">
        <v>205</v>
      </c>
      <c r="B13" s="18" t="s">
        <v>206</v>
      </c>
      <c r="C13" s="16">
        <f>17322219/10000</f>
        <v>1732.2219</v>
      </c>
      <c r="D13" s="18" t="s">
        <v>207</v>
      </c>
      <c r="E13" s="18" t="s">
        <v>208</v>
      </c>
      <c r="F13" s="16"/>
      <c r="G13" s="18" t="s">
        <v>209</v>
      </c>
      <c r="H13" s="18" t="s">
        <v>210</v>
      </c>
      <c r="I13" s="16"/>
    </row>
    <row r="14" spans="1:9" ht="15" customHeight="1">
      <c r="A14" s="22" t="s">
        <v>211</v>
      </c>
      <c r="B14" s="18" t="s">
        <v>212</v>
      </c>
      <c r="C14" s="16">
        <f>8011401.39/10000</f>
        <v>801.140139</v>
      </c>
      <c r="D14" s="18" t="s">
        <v>213</v>
      </c>
      <c r="E14" s="18" t="s">
        <v>214</v>
      </c>
      <c r="F14" s="16"/>
      <c r="G14" s="18" t="s">
        <v>215</v>
      </c>
      <c r="H14" s="18" t="s">
        <v>216</v>
      </c>
      <c r="I14" s="16"/>
    </row>
    <row r="15" spans="1:9" ht="15" customHeight="1">
      <c r="A15" s="22" t="s">
        <v>217</v>
      </c>
      <c r="B15" s="18" t="s">
        <v>218</v>
      </c>
      <c r="C15" s="16"/>
      <c r="D15" s="18" t="s">
        <v>219</v>
      </c>
      <c r="E15" s="18" t="s">
        <v>220</v>
      </c>
      <c r="F15" s="16">
        <f>106707.8/10000</f>
        <v>10.67078</v>
      </c>
      <c r="G15" s="18" t="s">
        <v>221</v>
      </c>
      <c r="H15" s="18" t="s">
        <v>222</v>
      </c>
      <c r="I15" s="16"/>
    </row>
    <row r="16" spans="1:9" ht="15" customHeight="1">
      <c r="A16" s="22" t="s">
        <v>223</v>
      </c>
      <c r="B16" s="18" t="s">
        <v>224</v>
      </c>
      <c r="C16" s="16">
        <f>9356459.08/10000</f>
        <v>935.645908</v>
      </c>
      <c r="D16" s="18" t="s">
        <v>225</v>
      </c>
      <c r="E16" s="18" t="s">
        <v>226</v>
      </c>
      <c r="F16" s="16">
        <f>1751276.84/10000</f>
        <v>175.12768400000002</v>
      </c>
      <c r="G16" s="18" t="s">
        <v>227</v>
      </c>
      <c r="H16" s="18" t="s">
        <v>228</v>
      </c>
      <c r="I16" s="16"/>
    </row>
    <row r="17" spans="1:9" ht="15" customHeight="1">
      <c r="A17" s="22" t="s">
        <v>229</v>
      </c>
      <c r="B17" s="18" t="s">
        <v>230</v>
      </c>
      <c r="C17" s="16">
        <f>3750753.36/10000</f>
        <v>375.075336</v>
      </c>
      <c r="D17" s="18" t="s">
        <v>231</v>
      </c>
      <c r="E17" s="18" t="s">
        <v>232</v>
      </c>
      <c r="F17" s="16">
        <f>461851.71/10000</f>
        <v>46.185171000000004</v>
      </c>
      <c r="G17" s="18" t="s">
        <v>233</v>
      </c>
      <c r="H17" s="18" t="s">
        <v>234</v>
      </c>
      <c r="I17" s="16"/>
    </row>
    <row r="18" spans="1:9" ht="15" customHeight="1">
      <c r="A18" s="22" t="s">
        <v>235</v>
      </c>
      <c r="B18" s="18" t="s">
        <v>236</v>
      </c>
      <c r="C18" s="16">
        <f>5772001.05/10000</f>
        <v>577.200105</v>
      </c>
      <c r="D18" s="18" t="s">
        <v>237</v>
      </c>
      <c r="E18" s="18" t="s">
        <v>238</v>
      </c>
      <c r="F18" s="16"/>
      <c r="G18" s="18" t="s">
        <v>239</v>
      </c>
      <c r="H18" s="18" t="s">
        <v>240</v>
      </c>
      <c r="I18" s="16"/>
    </row>
    <row r="19" spans="1:9" ht="15" customHeight="1">
      <c r="A19" s="22" t="s">
        <v>241</v>
      </c>
      <c r="B19" s="18" t="s">
        <v>242</v>
      </c>
      <c r="C19" s="16">
        <f>976000/10000</f>
        <v>97.6</v>
      </c>
      <c r="D19" s="18" t="s">
        <v>243</v>
      </c>
      <c r="E19" s="18" t="s">
        <v>244</v>
      </c>
      <c r="F19" s="16">
        <f>802196/10000</f>
        <v>80.2196</v>
      </c>
      <c r="G19" s="18" t="s">
        <v>245</v>
      </c>
      <c r="H19" s="18" t="s">
        <v>246</v>
      </c>
      <c r="I19" s="16"/>
    </row>
    <row r="20" spans="1:9" ht="15" customHeight="1">
      <c r="A20" s="22" t="s">
        <v>247</v>
      </c>
      <c r="B20" s="18" t="s">
        <v>248</v>
      </c>
      <c r="C20" s="16">
        <f>871544/10000</f>
        <v>87.1544</v>
      </c>
      <c r="D20" s="18" t="s">
        <v>249</v>
      </c>
      <c r="E20" s="18" t="s">
        <v>250</v>
      </c>
      <c r="F20" s="16">
        <f>1640591/10000</f>
        <v>164.0591</v>
      </c>
      <c r="G20" s="18" t="s">
        <v>251</v>
      </c>
      <c r="H20" s="18" t="s">
        <v>252</v>
      </c>
      <c r="I20" s="16"/>
    </row>
    <row r="21" spans="1:9" ht="15" customHeight="1">
      <c r="A21" s="22" t="s">
        <v>253</v>
      </c>
      <c r="B21" s="18" t="s">
        <v>149</v>
      </c>
      <c r="C21" s="16">
        <f>8148707.36/10000</f>
        <v>814.8707360000001</v>
      </c>
      <c r="D21" s="18" t="s">
        <v>254</v>
      </c>
      <c r="E21" s="18" t="s">
        <v>255</v>
      </c>
      <c r="F21" s="16"/>
      <c r="G21" s="18" t="s">
        <v>256</v>
      </c>
      <c r="H21" s="18" t="s">
        <v>257</v>
      </c>
      <c r="I21" s="16"/>
    </row>
    <row r="22" spans="1:9" ht="15" customHeight="1">
      <c r="A22" s="22" t="s">
        <v>258</v>
      </c>
      <c r="B22" s="18" t="s">
        <v>259</v>
      </c>
      <c r="C22" s="16">
        <f>284000/10000</f>
        <v>28.4</v>
      </c>
      <c r="D22" s="18" t="s">
        <v>260</v>
      </c>
      <c r="E22" s="18" t="s">
        <v>261</v>
      </c>
      <c r="F22" s="16">
        <f>50260/10000</f>
        <v>5.026</v>
      </c>
      <c r="G22" s="18" t="s">
        <v>262</v>
      </c>
      <c r="H22" s="18" t="s">
        <v>263</v>
      </c>
      <c r="I22" s="16"/>
    </row>
    <row r="23" spans="1:9" ht="15" customHeight="1">
      <c r="A23" s="22" t="s">
        <v>264</v>
      </c>
      <c r="B23" s="18" t="s">
        <v>265</v>
      </c>
      <c r="C23" s="16">
        <f>18225093.05/10000</f>
        <v>1822.509305</v>
      </c>
      <c r="D23" s="18" t="s">
        <v>266</v>
      </c>
      <c r="E23" s="18" t="s">
        <v>267</v>
      </c>
      <c r="F23" s="16">
        <f>1004500/10000</f>
        <v>100.45</v>
      </c>
      <c r="G23" s="18" t="s">
        <v>268</v>
      </c>
      <c r="H23" s="18" t="s">
        <v>269</v>
      </c>
      <c r="I23" s="16"/>
    </row>
    <row r="24" spans="1:9" ht="15" customHeight="1">
      <c r="A24" s="22" t="s">
        <v>270</v>
      </c>
      <c r="B24" s="18" t="s">
        <v>271</v>
      </c>
      <c r="C24" s="16">
        <f>4158346.8/10000</f>
        <v>415.83468</v>
      </c>
      <c r="D24" s="18" t="s">
        <v>272</v>
      </c>
      <c r="E24" s="18" t="s">
        <v>273</v>
      </c>
      <c r="F24" s="16">
        <f>600/10000</f>
        <v>0.06</v>
      </c>
      <c r="G24" s="18" t="s">
        <v>274</v>
      </c>
      <c r="H24" s="18" t="s">
        <v>275</v>
      </c>
      <c r="I24" s="16"/>
    </row>
    <row r="25" spans="1:9" ht="15" customHeight="1">
      <c r="A25" s="22" t="s">
        <v>276</v>
      </c>
      <c r="B25" s="18" t="s">
        <v>277</v>
      </c>
      <c r="C25" s="16"/>
      <c r="D25" s="18" t="s">
        <v>278</v>
      </c>
      <c r="E25" s="18" t="s">
        <v>279</v>
      </c>
      <c r="F25" s="16"/>
      <c r="G25" s="18" t="s">
        <v>280</v>
      </c>
      <c r="H25" s="18" t="s">
        <v>281</v>
      </c>
      <c r="I25" s="16"/>
    </row>
    <row r="26" spans="1:9" ht="15" customHeight="1">
      <c r="A26" s="22" t="s">
        <v>282</v>
      </c>
      <c r="B26" s="18" t="s">
        <v>283</v>
      </c>
      <c r="C26" s="16"/>
      <c r="D26" s="18" t="s">
        <v>284</v>
      </c>
      <c r="E26" s="18" t="s">
        <v>285</v>
      </c>
      <c r="F26" s="16">
        <f>72356/10000</f>
        <v>7.2356</v>
      </c>
      <c r="G26" s="18" t="s">
        <v>286</v>
      </c>
      <c r="H26" s="18" t="s">
        <v>287</v>
      </c>
      <c r="I26" s="16"/>
    </row>
    <row r="27" spans="1:9" ht="16.5" customHeight="1">
      <c r="A27" s="22" t="s">
        <v>288</v>
      </c>
      <c r="B27" s="18" t="s">
        <v>289</v>
      </c>
      <c r="C27" s="16"/>
      <c r="D27" s="18" t="s">
        <v>290</v>
      </c>
      <c r="E27" s="18" t="s">
        <v>291</v>
      </c>
      <c r="F27" s="16"/>
      <c r="G27" s="18" t="s">
        <v>292</v>
      </c>
      <c r="H27" s="18" t="s">
        <v>293</v>
      </c>
      <c r="I27" s="16"/>
    </row>
    <row r="28" spans="1:9" ht="15" customHeight="1">
      <c r="A28" s="22" t="s">
        <v>294</v>
      </c>
      <c r="B28" s="18" t="s">
        <v>295</v>
      </c>
      <c r="C28" s="16">
        <f>800636.8/10000</f>
        <v>80.06368</v>
      </c>
      <c r="D28" s="18" t="s">
        <v>296</v>
      </c>
      <c r="E28" s="18" t="s">
        <v>297</v>
      </c>
      <c r="F28" s="16"/>
      <c r="G28" s="18" t="s">
        <v>298</v>
      </c>
      <c r="H28" s="18" t="s">
        <v>299</v>
      </c>
      <c r="I28" s="16"/>
    </row>
    <row r="29" spans="1:9" ht="15" customHeight="1">
      <c r="A29" s="22" t="s">
        <v>300</v>
      </c>
      <c r="B29" s="18" t="s">
        <v>301</v>
      </c>
      <c r="C29" s="16">
        <f>3091449/10000</f>
        <v>309.1449</v>
      </c>
      <c r="D29" s="18" t="s">
        <v>302</v>
      </c>
      <c r="E29" s="18" t="s">
        <v>303</v>
      </c>
      <c r="F29" s="16"/>
      <c r="G29" s="18" t="s">
        <v>304</v>
      </c>
      <c r="H29" s="18" t="s">
        <v>305</v>
      </c>
      <c r="I29" s="16"/>
    </row>
    <row r="30" spans="1:9" ht="15" customHeight="1">
      <c r="A30" s="22" t="s">
        <v>306</v>
      </c>
      <c r="B30" s="18" t="s">
        <v>307</v>
      </c>
      <c r="C30" s="16"/>
      <c r="D30" s="18" t="s">
        <v>308</v>
      </c>
      <c r="E30" s="18" t="s">
        <v>309</v>
      </c>
      <c r="F30" s="16"/>
      <c r="G30" s="18" t="s">
        <v>310</v>
      </c>
      <c r="H30" s="18" t="s">
        <v>311</v>
      </c>
      <c r="I30" s="16"/>
    </row>
    <row r="31" spans="1:9" ht="15" customHeight="1">
      <c r="A31" s="22" t="s">
        <v>312</v>
      </c>
      <c r="B31" s="18" t="s">
        <v>313</v>
      </c>
      <c r="C31" s="16"/>
      <c r="D31" s="18" t="s">
        <v>314</v>
      </c>
      <c r="E31" s="18" t="s">
        <v>315</v>
      </c>
      <c r="F31" s="16"/>
      <c r="G31" s="18" t="s">
        <v>316</v>
      </c>
      <c r="H31" s="18" t="s">
        <v>317</v>
      </c>
      <c r="I31" s="16"/>
    </row>
    <row r="32" spans="1:9" ht="15" customHeight="1">
      <c r="A32" s="22" t="s">
        <v>318</v>
      </c>
      <c r="B32" s="18" t="s">
        <v>319</v>
      </c>
      <c r="C32" s="16"/>
      <c r="D32" s="18" t="s">
        <v>320</v>
      </c>
      <c r="E32" s="18" t="s">
        <v>321</v>
      </c>
      <c r="F32" s="16">
        <f>1690200/10000</f>
        <v>169.02</v>
      </c>
      <c r="G32" s="18" t="s">
        <v>322</v>
      </c>
      <c r="H32" s="18" t="s">
        <v>323</v>
      </c>
      <c r="I32" s="16"/>
    </row>
    <row r="33" spans="1:9" ht="15" customHeight="1">
      <c r="A33" s="22" t="s">
        <v>324</v>
      </c>
      <c r="B33" s="18" t="s">
        <v>325</v>
      </c>
      <c r="C33" s="16">
        <f>206688/10000</f>
        <v>20.6688</v>
      </c>
      <c r="D33" s="18" t="s">
        <v>326</v>
      </c>
      <c r="E33" s="18" t="s">
        <v>327</v>
      </c>
      <c r="F33" s="16"/>
      <c r="G33" s="18" t="s">
        <v>328</v>
      </c>
      <c r="H33" s="18" t="s">
        <v>329</v>
      </c>
      <c r="I33" s="16"/>
    </row>
    <row r="34" spans="1:9" ht="15" customHeight="1">
      <c r="A34" s="22" t="s">
        <v>330</v>
      </c>
      <c r="B34" s="18" t="s">
        <v>331</v>
      </c>
      <c r="C34" s="16"/>
      <c r="D34" s="18" t="s">
        <v>332</v>
      </c>
      <c r="E34" s="18" t="s">
        <v>333</v>
      </c>
      <c r="F34" s="16">
        <f>315744/10000</f>
        <v>31.5744</v>
      </c>
      <c r="G34" s="18" t="s">
        <v>334</v>
      </c>
      <c r="H34" s="18" t="s">
        <v>335</v>
      </c>
      <c r="I34" s="16"/>
    </row>
    <row r="35" spans="1:9" ht="15" customHeight="1">
      <c r="A35" s="22" t="s">
        <v>336</v>
      </c>
      <c r="B35" s="18" t="s">
        <v>337</v>
      </c>
      <c r="C35" s="16">
        <f>59573/10000</f>
        <v>5.9573</v>
      </c>
      <c r="D35" s="18" t="s">
        <v>338</v>
      </c>
      <c r="E35" s="18" t="s">
        <v>339</v>
      </c>
      <c r="F35" s="16">
        <f>4633550/10000</f>
        <v>463.355</v>
      </c>
      <c r="G35" s="18" t="s">
        <v>340</v>
      </c>
      <c r="H35" s="18" t="s">
        <v>341</v>
      </c>
      <c r="I35" s="16"/>
    </row>
    <row r="36" spans="1:9" ht="15" customHeight="1">
      <c r="A36" s="22"/>
      <c r="B36" s="18"/>
      <c r="C36" s="25"/>
      <c r="D36" s="18" t="s">
        <v>342</v>
      </c>
      <c r="E36" s="18" t="s">
        <v>343</v>
      </c>
      <c r="F36" s="16"/>
      <c r="G36" s="18" t="s">
        <v>344</v>
      </c>
      <c r="H36" s="18" t="s">
        <v>345</v>
      </c>
      <c r="I36" s="16"/>
    </row>
    <row r="37" spans="1:9" ht="15" customHeight="1">
      <c r="A37" s="22"/>
      <c r="B37" s="18"/>
      <c r="C37" s="25"/>
      <c r="D37" s="18" t="s">
        <v>346</v>
      </c>
      <c r="E37" s="18" t="s">
        <v>347</v>
      </c>
      <c r="F37" s="16">
        <f>607620.54/10000</f>
        <v>60.762054000000006</v>
      </c>
      <c r="G37" s="18" t="s">
        <v>348</v>
      </c>
      <c r="H37" s="18" t="s">
        <v>349</v>
      </c>
      <c r="I37" s="16"/>
    </row>
    <row r="38" spans="1:9" ht="15" customHeight="1">
      <c r="A38" s="22"/>
      <c r="B38" s="18"/>
      <c r="C38" s="25"/>
      <c r="D38" s="18" t="s">
        <v>350</v>
      </c>
      <c r="E38" s="18" t="s">
        <v>351</v>
      </c>
      <c r="F38" s="16"/>
      <c r="G38" s="18"/>
      <c r="H38" s="18"/>
      <c r="I38" s="25"/>
    </row>
    <row r="39" spans="1:9" ht="15" customHeight="1">
      <c r="A39" s="22"/>
      <c r="B39" s="18"/>
      <c r="C39" s="25"/>
      <c r="D39" s="18" t="s">
        <v>352</v>
      </c>
      <c r="E39" s="18" t="s">
        <v>353</v>
      </c>
      <c r="F39" s="16"/>
      <c r="G39" s="18"/>
      <c r="H39" s="18"/>
      <c r="I39" s="25"/>
    </row>
    <row r="40" spans="1:9" ht="15" customHeight="1">
      <c r="A40" s="22"/>
      <c r="B40" s="18"/>
      <c r="C40" s="25"/>
      <c r="D40" s="18" t="s">
        <v>354</v>
      </c>
      <c r="E40" s="18" t="s">
        <v>355</v>
      </c>
      <c r="F40" s="16"/>
      <c r="G40" s="18"/>
      <c r="H40" s="18"/>
      <c r="I40" s="25"/>
    </row>
    <row r="41" spans="1:9" ht="15" customHeight="1">
      <c r="A41" s="22"/>
      <c r="B41" s="18"/>
      <c r="C41" s="25"/>
      <c r="D41" s="18" t="s">
        <v>356</v>
      </c>
      <c r="E41" s="18" t="s">
        <v>357</v>
      </c>
      <c r="F41" s="16"/>
      <c r="G41" s="18"/>
      <c r="H41" s="18"/>
      <c r="I41" s="25"/>
    </row>
    <row r="42" spans="1:9" ht="15" customHeight="1">
      <c r="A42" s="22"/>
      <c r="B42" s="18"/>
      <c r="C42" s="25"/>
      <c r="D42" s="18" t="s">
        <v>358</v>
      </c>
      <c r="E42" s="18" t="s">
        <v>359</v>
      </c>
      <c r="F42" s="16"/>
      <c r="G42" s="18"/>
      <c r="H42" s="18"/>
      <c r="I42" s="25"/>
    </row>
    <row r="43" spans="1:9" ht="15" customHeight="1">
      <c r="A43" s="46" t="s">
        <v>360</v>
      </c>
      <c r="B43" s="47" t="s">
        <v>360</v>
      </c>
      <c r="C43" s="16">
        <f>143508778.59/10000</f>
        <v>14350.877859</v>
      </c>
      <c r="D43" s="48" t="s">
        <v>361</v>
      </c>
      <c r="E43" s="47" t="s">
        <v>361</v>
      </c>
      <c r="F43" s="47" t="s">
        <v>361</v>
      </c>
      <c r="G43" s="47" t="s">
        <v>361</v>
      </c>
      <c r="H43" s="47" t="s">
        <v>361</v>
      </c>
      <c r="I43" s="16">
        <v>1533.8</v>
      </c>
    </row>
    <row r="44" spans="1:9" ht="15" customHeight="1">
      <c r="A44" s="29" t="s">
        <v>362</v>
      </c>
      <c r="B44" s="30" t="s">
        <v>362</v>
      </c>
      <c r="C44" s="30" t="s">
        <v>362</v>
      </c>
      <c r="D44" s="30" t="s">
        <v>362</v>
      </c>
      <c r="E44" s="30" t="s">
        <v>362</v>
      </c>
      <c r="F44" s="30" t="s">
        <v>362</v>
      </c>
      <c r="G44" s="30" t="s">
        <v>362</v>
      </c>
      <c r="H44" s="30" t="s">
        <v>362</v>
      </c>
      <c r="I44" s="30" t="s">
        <v>362</v>
      </c>
    </row>
    <row r="45" spans="1:19" ht="15" customHeight="1">
      <c r="A45" s="2"/>
      <c r="B45" s="31"/>
      <c r="C45" s="31"/>
      <c r="D45" s="31"/>
      <c r="E45" s="32"/>
      <c r="F45" s="31"/>
      <c r="G45" s="31"/>
      <c r="H45" s="31"/>
      <c r="I45" s="33"/>
      <c r="J45" s="5"/>
      <c r="K45" s="5"/>
      <c r="L45" s="5"/>
      <c r="M45" s="5"/>
      <c r="N45" s="5"/>
      <c r="O45" s="5"/>
      <c r="P45" s="5"/>
      <c r="Q45" s="5"/>
      <c r="R45" s="5"/>
      <c r="S45" s="5"/>
    </row>
  </sheetData>
  <sheetProtection/>
  <mergeCells count="15">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N19"/>
  <sheetViews>
    <sheetView workbookViewId="0" topLeftCell="A1">
      <selection activeCell="K19" sqref="K19:N19"/>
    </sheetView>
  </sheetViews>
  <sheetFormatPr defaultColWidth="9.140625" defaultRowHeight="12.75"/>
  <cols>
    <col min="1" max="3" width="3.140625" style="0" customWidth="1"/>
    <col min="4" max="4" width="37.28125" style="0" customWidth="1"/>
    <col min="5" max="10" width="18.7109375" style="0" customWidth="1"/>
  </cols>
  <sheetData>
    <row r="1" spans="1:14" ht="27.75" customHeight="1">
      <c r="A1" s="1"/>
      <c r="B1" s="2"/>
      <c r="C1" s="2"/>
      <c r="D1" s="2"/>
      <c r="E1" s="3" t="s">
        <v>363</v>
      </c>
      <c r="F1" s="2"/>
      <c r="G1" s="2"/>
      <c r="H1" s="2"/>
      <c r="I1" s="2"/>
      <c r="J1" s="4"/>
      <c r="K1" s="5"/>
      <c r="L1" s="5"/>
      <c r="M1" s="5"/>
      <c r="N1" s="5"/>
    </row>
    <row r="2" spans="1:14" ht="15" customHeight="1">
      <c r="A2" s="1"/>
      <c r="B2" s="2"/>
      <c r="C2" s="2"/>
      <c r="D2" s="2"/>
      <c r="E2" s="2"/>
      <c r="F2" s="2"/>
      <c r="G2" s="2"/>
      <c r="H2" s="2"/>
      <c r="I2" s="2"/>
      <c r="J2" s="4"/>
      <c r="K2" s="5"/>
      <c r="L2" s="5"/>
      <c r="M2" s="5"/>
      <c r="N2" s="5"/>
    </row>
    <row r="3" spans="1:14" ht="15" customHeight="1">
      <c r="A3" s="1"/>
      <c r="B3" s="2"/>
      <c r="C3" s="2"/>
      <c r="D3" s="2"/>
      <c r="E3" s="2"/>
      <c r="F3" s="2"/>
      <c r="G3" s="2"/>
      <c r="H3" s="2"/>
      <c r="I3" s="2"/>
      <c r="J3" s="4"/>
      <c r="K3" s="5"/>
      <c r="L3" s="5"/>
      <c r="M3" s="5"/>
      <c r="N3" s="5"/>
    </row>
    <row r="4" spans="1:14" ht="15" customHeight="1">
      <c r="A4" s="1"/>
      <c r="B4" s="2"/>
      <c r="C4" s="2"/>
      <c r="D4" s="2"/>
      <c r="E4" s="2"/>
      <c r="F4" s="2"/>
      <c r="G4" s="2"/>
      <c r="H4" s="2"/>
      <c r="I4" s="2"/>
      <c r="J4" s="4"/>
      <c r="K4" s="5"/>
      <c r="L4" s="5"/>
      <c r="M4" s="5"/>
      <c r="N4" s="5"/>
    </row>
    <row r="5" spans="1:14" ht="15" customHeight="1">
      <c r="A5" s="2"/>
      <c r="B5" s="2"/>
      <c r="C5" s="2"/>
      <c r="D5" s="2"/>
      <c r="E5" s="2"/>
      <c r="F5" s="2"/>
      <c r="G5" s="2"/>
      <c r="H5" s="2"/>
      <c r="I5" s="2"/>
      <c r="J5" s="6" t="s">
        <v>364</v>
      </c>
      <c r="K5" s="5"/>
      <c r="L5" s="5"/>
      <c r="M5" s="5"/>
      <c r="N5" s="5"/>
    </row>
    <row r="6" spans="1:14" ht="15" customHeight="1">
      <c r="A6" s="7" t="s">
        <v>2</v>
      </c>
      <c r="B6" s="8"/>
      <c r="C6" s="8"/>
      <c r="D6" s="8"/>
      <c r="E6" s="9" t="s">
        <v>3</v>
      </c>
      <c r="F6" s="8"/>
      <c r="G6" s="8"/>
      <c r="H6" s="8"/>
      <c r="I6" s="8"/>
      <c r="J6" s="10" t="s">
        <v>4</v>
      </c>
      <c r="K6" s="5"/>
      <c r="L6" s="5"/>
      <c r="M6" s="5"/>
      <c r="N6" s="5"/>
    </row>
    <row r="7" spans="1:10" ht="15" customHeight="1">
      <c r="A7" s="34" t="s">
        <v>7</v>
      </c>
      <c r="B7" s="35" t="s">
        <v>7</v>
      </c>
      <c r="C7" s="35" t="s">
        <v>7</v>
      </c>
      <c r="D7" s="35" t="s">
        <v>7</v>
      </c>
      <c r="E7" s="36" t="s">
        <v>43</v>
      </c>
      <c r="F7" s="36" t="s">
        <v>365</v>
      </c>
      <c r="G7" s="36" t="s">
        <v>366</v>
      </c>
      <c r="H7" s="37" t="s">
        <v>366</v>
      </c>
      <c r="I7" s="37" t="s">
        <v>366</v>
      </c>
      <c r="J7" s="36" t="s">
        <v>44</v>
      </c>
    </row>
    <row r="8" spans="1:10" ht="15" customHeight="1">
      <c r="A8" s="38" t="s">
        <v>176</v>
      </c>
      <c r="B8" s="37" t="s">
        <v>176</v>
      </c>
      <c r="C8" s="37" t="s">
        <v>176</v>
      </c>
      <c r="D8" s="36" t="s">
        <v>177</v>
      </c>
      <c r="E8" s="37" t="s">
        <v>43</v>
      </c>
      <c r="F8" s="37" t="s">
        <v>365</v>
      </c>
      <c r="G8" s="36" t="s">
        <v>45</v>
      </c>
      <c r="H8" s="36" t="s">
        <v>153</v>
      </c>
      <c r="I8" s="36" t="s">
        <v>154</v>
      </c>
      <c r="J8" s="37" t="s">
        <v>44</v>
      </c>
    </row>
    <row r="9" spans="1:10" ht="15" customHeight="1">
      <c r="A9" s="39" t="s">
        <v>176</v>
      </c>
      <c r="B9" s="37" t="s">
        <v>176</v>
      </c>
      <c r="C9" s="37" t="s">
        <v>176</v>
      </c>
      <c r="D9" s="37" t="s">
        <v>177</v>
      </c>
      <c r="E9" s="37" t="s">
        <v>43</v>
      </c>
      <c r="F9" s="37" t="s">
        <v>365</v>
      </c>
      <c r="G9" s="37" t="s">
        <v>45</v>
      </c>
      <c r="H9" s="37" t="s">
        <v>153</v>
      </c>
      <c r="I9" s="37" t="s">
        <v>154</v>
      </c>
      <c r="J9" s="37" t="s">
        <v>44</v>
      </c>
    </row>
    <row r="10" spans="1:10" ht="30" customHeight="1">
      <c r="A10" s="39" t="s">
        <v>176</v>
      </c>
      <c r="B10" s="37" t="s">
        <v>176</v>
      </c>
      <c r="C10" s="37" t="s">
        <v>176</v>
      </c>
      <c r="D10" s="37" t="s">
        <v>177</v>
      </c>
      <c r="E10" s="37" t="s">
        <v>43</v>
      </c>
      <c r="F10" s="37" t="s">
        <v>365</v>
      </c>
      <c r="G10" s="37" t="s">
        <v>45</v>
      </c>
      <c r="H10" s="37" t="s">
        <v>153</v>
      </c>
      <c r="I10" s="37" t="s">
        <v>154</v>
      </c>
      <c r="J10" s="37" t="s">
        <v>44</v>
      </c>
    </row>
    <row r="11" spans="1:10" ht="15" customHeight="1">
      <c r="A11" s="38" t="s">
        <v>45</v>
      </c>
      <c r="B11" s="37" t="s">
        <v>45</v>
      </c>
      <c r="C11" s="37" t="s">
        <v>45</v>
      </c>
      <c r="D11" s="37" t="s">
        <v>45</v>
      </c>
      <c r="E11" s="16"/>
      <c r="F11" s="16"/>
      <c r="G11" s="16"/>
      <c r="H11" s="16"/>
      <c r="I11" s="16"/>
      <c r="J11" s="16"/>
    </row>
    <row r="12" spans="1:10" ht="15" customHeight="1">
      <c r="A12" s="13" t="s">
        <v>367</v>
      </c>
      <c r="B12" s="40" t="s">
        <v>367</v>
      </c>
      <c r="C12" s="40" t="s">
        <v>367</v>
      </c>
      <c r="D12" s="15" t="s">
        <v>329</v>
      </c>
      <c r="E12" s="41"/>
      <c r="F12" s="41"/>
      <c r="G12" s="41"/>
      <c r="H12" s="41"/>
      <c r="I12" s="41"/>
      <c r="J12" s="41"/>
    </row>
    <row r="13" spans="1:10" ht="15" customHeight="1">
      <c r="A13" s="13" t="s">
        <v>368</v>
      </c>
      <c r="B13" s="40" t="s">
        <v>368</v>
      </c>
      <c r="C13" s="40" t="s">
        <v>368</v>
      </c>
      <c r="D13" s="15" t="s">
        <v>369</v>
      </c>
      <c r="E13" s="41"/>
      <c r="F13" s="41"/>
      <c r="G13" s="41"/>
      <c r="H13" s="41"/>
      <c r="I13" s="41"/>
      <c r="J13" s="41"/>
    </row>
    <row r="14" spans="1:10" ht="15" customHeight="1">
      <c r="A14" s="42" t="s">
        <v>370</v>
      </c>
      <c r="B14" s="40" t="s">
        <v>370</v>
      </c>
      <c r="C14" s="40" t="s">
        <v>370</v>
      </c>
      <c r="D14" s="43" t="s">
        <v>371</v>
      </c>
      <c r="E14" s="16"/>
      <c r="F14" s="16"/>
      <c r="G14" s="16"/>
      <c r="H14" s="16"/>
      <c r="I14" s="16"/>
      <c r="J14" s="16"/>
    </row>
    <row r="15" spans="1:10" ht="15" customHeight="1">
      <c r="A15" s="42" t="s">
        <v>372</v>
      </c>
      <c r="B15" s="40" t="s">
        <v>372</v>
      </c>
      <c r="C15" s="40" t="s">
        <v>372</v>
      </c>
      <c r="D15" s="43" t="s">
        <v>373</v>
      </c>
      <c r="E15" s="16"/>
      <c r="F15" s="16"/>
      <c r="G15" s="16"/>
      <c r="H15" s="16"/>
      <c r="I15" s="16"/>
      <c r="J15" s="16"/>
    </row>
    <row r="16" spans="1:10" ht="15" customHeight="1">
      <c r="A16" s="42" t="s">
        <v>374</v>
      </c>
      <c r="B16" s="40" t="s">
        <v>374</v>
      </c>
      <c r="C16" s="40" t="s">
        <v>374</v>
      </c>
      <c r="D16" s="43" t="s">
        <v>375</v>
      </c>
      <c r="E16" s="16"/>
      <c r="F16" s="16"/>
      <c r="G16" s="16"/>
      <c r="H16" s="16"/>
      <c r="I16" s="16"/>
      <c r="J16" s="16"/>
    </row>
    <row r="17" spans="1:10" ht="15" customHeight="1">
      <c r="A17" s="44" t="s">
        <v>376</v>
      </c>
      <c r="B17" s="45" t="s">
        <v>376</v>
      </c>
      <c r="C17" s="45" t="s">
        <v>376</v>
      </c>
      <c r="D17" s="45" t="s">
        <v>376</v>
      </c>
      <c r="E17" s="45" t="s">
        <v>376</v>
      </c>
      <c r="F17" s="45" t="s">
        <v>376</v>
      </c>
      <c r="G17" s="45" t="s">
        <v>376</v>
      </c>
      <c r="H17" s="45" t="s">
        <v>376</v>
      </c>
      <c r="I17" s="45" t="s">
        <v>376</v>
      </c>
      <c r="J17" s="45" t="s">
        <v>376</v>
      </c>
    </row>
    <row r="18" spans="1:10" ht="15" customHeight="1">
      <c r="A18" s="44" t="s">
        <v>377</v>
      </c>
      <c r="B18" s="45" t="s">
        <v>377</v>
      </c>
      <c r="C18" s="45" t="s">
        <v>377</v>
      </c>
      <c r="D18" s="45" t="s">
        <v>377</v>
      </c>
      <c r="E18" s="45" t="s">
        <v>377</v>
      </c>
      <c r="F18" s="45" t="s">
        <v>377</v>
      </c>
      <c r="G18" s="45" t="s">
        <v>377</v>
      </c>
      <c r="H18" s="45" t="s">
        <v>377</v>
      </c>
      <c r="I18" s="45" t="s">
        <v>377</v>
      </c>
      <c r="J18" s="45" t="s">
        <v>377</v>
      </c>
    </row>
    <row r="19" spans="1:14" ht="15" customHeight="1">
      <c r="A19" s="2"/>
      <c r="B19" s="31"/>
      <c r="C19" s="31"/>
      <c r="D19" s="31"/>
      <c r="E19" s="32"/>
      <c r="F19" s="31"/>
      <c r="G19" s="31"/>
      <c r="H19" s="31"/>
      <c r="I19" s="31"/>
      <c r="J19" s="33"/>
      <c r="K19" s="5"/>
      <c r="L19" s="5"/>
      <c r="M19" s="5"/>
      <c r="N19" s="5"/>
    </row>
  </sheetData>
  <sheetProtection/>
  <mergeCells count="19">
    <mergeCell ref="A7:D7"/>
    <mergeCell ref="G7:I7"/>
    <mergeCell ref="A11:D11"/>
    <mergeCell ref="A12:C12"/>
    <mergeCell ref="A13:C13"/>
    <mergeCell ref="A14:C14"/>
    <mergeCell ref="A15:C15"/>
    <mergeCell ref="A16:C16"/>
    <mergeCell ref="A17:J17"/>
    <mergeCell ref="A18:J18"/>
    <mergeCell ref="A19:J19"/>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F17" sqref="F17"/>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10" ht="27.75" customHeight="1">
      <c r="A1" s="1"/>
      <c r="B1" s="2"/>
      <c r="C1" s="3" t="s">
        <v>378</v>
      </c>
      <c r="D1" s="2"/>
      <c r="E1" s="4"/>
      <c r="F1" s="5"/>
      <c r="G1" s="5"/>
      <c r="H1" s="5"/>
      <c r="I1" s="5"/>
      <c r="J1" s="5"/>
    </row>
    <row r="2" spans="1:10" ht="15" customHeight="1">
      <c r="A2" s="1"/>
      <c r="B2" s="2"/>
      <c r="C2" s="2"/>
      <c r="D2" s="2"/>
      <c r="E2" s="4"/>
      <c r="F2" s="5"/>
      <c r="G2" s="5"/>
      <c r="H2" s="5"/>
      <c r="I2" s="5"/>
      <c r="J2" s="5"/>
    </row>
    <row r="3" spans="1:10" ht="15" customHeight="1">
      <c r="A3" s="1"/>
      <c r="B3" s="2"/>
      <c r="C3" s="2"/>
      <c r="D3" s="2"/>
      <c r="E3" s="4"/>
      <c r="F3" s="5"/>
      <c r="G3" s="5"/>
      <c r="H3" s="5"/>
      <c r="I3" s="5"/>
      <c r="J3" s="5"/>
    </row>
    <row r="4" spans="1:10" ht="15" customHeight="1">
      <c r="A4" s="1"/>
      <c r="B4" s="2"/>
      <c r="C4" s="2"/>
      <c r="D4" s="2"/>
      <c r="E4" s="4"/>
      <c r="F4" s="5"/>
      <c r="G4" s="5"/>
      <c r="H4" s="5"/>
      <c r="I4" s="5"/>
      <c r="J4" s="5"/>
    </row>
    <row r="5" spans="1:10" ht="15" customHeight="1">
      <c r="A5" s="2"/>
      <c r="B5" s="2"/>
      <c r="C5" s="2"/>
      <c r="D5" s="2"/>
      <c r="E5" s="6" t="s">
        <v>379</v>
      </c>
      <c r="F5" s="5"/>
      <c r="G5" s="5"/>
      <c r="H5" s="5"/>
      <c r="I5" s="5"/>
      <c r="J5" s="5"/>
    </row>
    <row r="6" spans="1:10" ht="15" customHeight="1">
      <c r="A6" s="7" t="s">
        <v>2</v>
      </c>
      <c r="B6" s="8"/>
      <c r="C6" s="9" t="s">
        <v>3</v>
      </c>
      <c r="D6" s="8"/>
      <c r="E6" s="10" t="s">
        <v>4</v>
      </c>
      <c r="F6" s="5"/>
      <c r="G6" s="5"/>
      <c r="H6" s="5"/>
      <c r="I6" s="5"/>
      <c r="J6" s="5"/>
    </row>
    <row r="7" spans="1:5" ht="22.5" customHeight="1">
      <c r="A7" s="11" t="s">
        <v>380</v>
      </c>
      <c r="B7" s="12" t="s">
        <v>381</v>
      </c>
      <c r="C7" s="12" t="s">
        <v>8</v>
      </c>
      <c r="D7" s="12" t="s">
        <v>380</v>
      </c>
      <c r="E7" s="12" t="s">
        <v>8</v>
      </c>
    </row>
    <row r="8" spans="1:5" ht="15" customHeight="1">
      <c r="A8" s="13" t="s">
        <v>382</v>
      </c>
      <c r="B8" s="14" t="s">
        <v>383</v>
      </c>
      <c r="C8" s="14" t="s">
        <v>383</v>
      </c>
      <c r="D8" s="15" t="s">
        <v>384</v>
      </c>
      <c r="E8" s="16">
        <v>1533.79</v>
      </c>
    </row>
    <row r="9" spans="1:5" ht="15" customHeight="1">
      <c r="A9" s="13" t="s">
        <v>385</v>
      </c>
      <c r="B9" s="17">
        <f>5823800/10000</f>
        <v>582.38</v>
      </c>
      <c r="C9" s="16">
        <v>582.37</v>
      </c>
      <c r="D9" s="18" t="s">
        <v>386</v>
      </c>
      <c r="E9" s="16">
        <v>1533.79</v>
      </c>
    </row>
    <row r="10" spans="1:5" ht="15" customHeight="1">
      <c r="A10" s="19" t="s">
        <v>387</v>
      </c>
      <c r="B10" s="20"/>
      <c r="C10" s="21"/>
      <c r="D10" s="18" t="s">
        <v>388</v>
      </c>
      <c r="E10" s="16"/>
    </row>
    <row r="11" spans="1:5" ht="15" customHeight="1">
      <c r="A11" s="22" t="s">
        <v>389</v>
      </c>
      <c r="B11" s="23">
        <f>5751400/10000</f>
        <v>575.14</v>
      </c>
      <c r="C11" s="16">
        <f>5751303.5/10000</f>
        <v>575.13035</v>
      </c>
      <c r="D11" s="18"/>
      <c r="E11" s="14"/>
    </row>
    <row r="12" spans="1:5" ht="15" customHeight="1">
      <c r="A12" s="22" t="s">
        <v>390</v>
      </c>
      <c r="B12" s="16">
        <f>2455000/10000</f>
        <v>245.5</v>
      </c>
      <c r="C12" s="16">
        <f>2455000/10000</f>
        <v>245.5</v>
      </c>
      <c r="D12" s="15" t="s">
        <v>391</v>
      </c>
      <c r="E12" s="14"/>
    </row>
    <row r="13" spans="1:5" ht="15" customHeight="1">
      <c r="A13" s="22" t="s">
        <v>392</v>
      </c>
      <c r="B13" s="16">
        <f>3296400/10000</f>
        <v>329.64</v>
      </c>
      <c r="C13" s="16">
        <f>3296303.5/10000</f>
        <v>329.63035</v>
      </c>
      <c r="D13" s="18" t="s">
        <v>393</v>
      </c>
      <c r="E13" s="24">
        <v>293</v>
      </c>
    </row>
    <row r="14" spans="1:5" ht="15" customHeight="1">
      <c r="A14" s="22" t="s">
        <v>394</v>
      </c>
      <c r="B14" s="16">
        <f>72400/10000</f>
        <v>7.24</v>
      </c>
      <c r="C14" s="16">
        <v>7.24</v>
      </c>
      <c r="D14" s="18" t="s">
        <v>395</v>
      </c>
      <c r="E14" s="24"/>
    </row>
    <row r="15" spans="1:5" ht="15" customHeight="1">
      <c r="A15" s="22" t="s">
        <v>396</v>
      </c>
      <c r="B15" s="16">
        <f>72400/10000</f>
        <v>7.24</v>
      </c>
      <c r="C15" s="16">
        <v>7.24</v>
      </c>
      <c r="D15" s="18" t="s">
        <v>397</v>
      </c>
      <c r="E15" s="24"/>
    </row>
    <row r="16" spans="1:5" ht="15" customHeight="1">
      <c r="A16" s="22" t="s">
        <v>398</v>
      </c>
      <c r="B16" s="16"/>
      <c r="C16" s="16"/>
      <c r="D16" s="18" t="s">
        <v>399</v>
      </c>
      <c r="E16" s="24"/>
    </row>
    <row r="17" spans="1:5" ht="15" customHeight="1">
      <c r="A17" s="22" t="s">
        <v>400</v>
      </c>
      <c r="B17" s="16"/>
      <c r="C17" s="16"/>
      <c r="D17" s="18" t="s">
        <v>401</v>
      </c>
      <c r="E17" s="24"/>
    </row>
    <row r="18" spans="1:5" ht="15" customHeight="1">
      <c r="A18" s="13" t="s">
        <v>402</v>
      </c>
      <c r="B18" s="14" t="s">
        <v>383</v>
      </c>
      <c r="C18" s="14" t="s">
        <v>383</v>
      </c>
      <c r="D18" s="18" t="s">
        <v>403</v>
      </c>
      <c r="E18" s="24">
        <v>293</v>
      </c>
    </row>
    <row r="19" spans="1:5" ht="15" customHeight="1">
      <c r="A19" s="22" t="s">
        <v>404</v>
      </c>
      <c r="B19" s="14" t="s">
        <v>383</v>
      </c>
      <c r="C19" s="24"/>
      <c r="D19" s="18" t="s">
        <v>405</v>
      </c>
      <c r="E19" s="24"/>
    </row>
    <row r="20" spans="1:5" ht="15" customHeight="1">
      <c r="A20" s="22" t="s">
        <v>406</v>
      </c>
      <c r="B20" s="14" t="s">
        <v>383</v>
      </c>
      <c r="C20" s="24"/>
      <c r="D20" s="18" t="s">
        <v>407</v>
      </c>
      <c r="E20" s="24"/>
    </row>
    <row r="21" spans="1:5" ht="15" customHeight="1">
      <c r="A21" s="22" t="s">
        <v>408</v>
      </c>
      <c r="B21" s="14" t="s">
        <v>383</v>
      </c>
      <c r="C21" s="24">
        <v>8</v>
      </c>
      <c r="D21" s="18" t="s">
        <v>409</v>
      </c>
      <c r="E21" s="24"/>
    </row>
    <row r="22" spans="1:5" ht="15" customHeight="1">
      <c r="A22" s="22" t="s">
        <v>410</v>
      </c>
      <c r="B22" s="14" t="s">
        <v>383</v>
      </c>
      <c r="C22" s="24">
        <v>293</v>
      </c>
      <c r="D22" s="18"/>
      <c r="E22" s="25"/>
    </row>
    <row r="23" spans="1:5" ht="15" customHeight="1">
      <c r="A23" s="22" t="s">
        <v>411</v>
      </c>
      <c r="B23" s="14" t="s">
        <v>383</v>
      </c>
      <c r="C23" s="24">
        <v>152</v>
      </c>
      <c r="D23" s="18" t="s">
        <v>412</v>
      </c>
      <c r="E23" s="24">
        <v>6</v>
      </c>
    </row>
    <row r="24" spans="1:5" ht="15" customHeight="1">
      <c r="A24" s="22" t="s">
        <v>413</v>
      </c>
      <c r="B24" s="14" t="s">
        <v>383</v>
      </c>
      <c r="C24" s="24"/>
      <c r="D24" s="18" t="s">
        <v>414</v>
      </c>
      <c r="E24" s="24"/>
    </row>
    <row r="25" spans="1:5" ht="15" customHeight="1">
      <c r="A25" s="22" t="s">
        <v>415</v>
      </c>
      <c r="B25" s="14" t="s">
        <v>383</v>
      </c>
      <c r="C25" s="24">
        <v>1801</v>
      </c>
      <c r="D25" s="18" t="s">
        <v>416</v>
      </c>
      <c r="E25" s="26"/>
    </row>
    <row r="26" spans="1:5" ht="15" customHeight="1">
      <c r="A26" s="22" t="s">
        <v>417</v>
      </c>
      <c r="B26" s="14" t="s">
        <v>383</v>
      </c>
      <c r="C26" s="24"/>
      <c r="D26" s="18"/>
      <c r="E26" s="26"/>
    </row>
    <row r="27" spans="1:5" ht="15" customHeight="1">
      <c r="A27" s="22" t="s">
        <v>418</v>
      </c>
      <c r="B27" s="14" t="s">
        <v>383</v>
      </c>
      <c r="C27" s="24"/>
      <c r="D27" s="18" t="s">
        <v>416</v>
      </c>
      <c r="E27" s="26"/>
    </row>
    <row r="28" spans="1:5" ht="15" customHeight="1">
      <c r="A28" s="22" t="s">
        <v>419</v>
      </c>
      <c r="B28" s="14" t="s">
        <v>383</v>
      </c>
      <c r="C28" s="24"/>
      <c r="D28" s="18" t="s">
        <v>416</v>
      </c>
      <c r="E28" s="26"/>
    </row>
    <row r="29" spans="1:5" ht="15" customHeight="1">
      <c r="A29" s="27" t="s">
        <v>420</v>
      </c>
      <c r="B29" s="28" t="s">
        <v>420</v>
      </c>
      <c r="C29" s="28" t="s">
        <v>420</v>
      </c>
      <c r="D29" s="28" t="s">
        <v>420</v>
      </c>
      <c r="E29" s="28" t="s">
        <v>420</v>
      </c>
    </row>
    <row r="30" spans="1:5" ht="15" customHeight="1">
      <c r="A30" s="29" t="s">
        <v>421</v>
      </c>
      <c r="B30" s="30" t="s">
        <v>421</v>
      </c>
      <c r="C30" s="30" t="s">
        <v>421</v>
      </c>
      <c r="D30" s="30" t="s">
        <v>421</v>
      </c>
      <c r="E30" s="30" t="s">
        <v>421</v>
      </c>
    </row>
    <row r="31" spans="1:9" ht="15" customHeight="1">
      <c r="A31" s="2"/>
      <c r="B31" s="31"/>
      <c r="C31" s="32"/>
      <c r="D31" s="31"/>
      <c r="E31" s="33"/>
      <c r="F31" s="5"/>
      <c r="G31" s="5"/>
      <c r="H31" s="5"/>
      <c r="I31" s="5"/>
    </row>
  </sheetData>
  <sheetProtection/>
  <mergeCells count="3">
    <mergeCell ref="A29:E29"/>
    <mergeCell ref="A30:E30"/>
    <mergeCell ref="A31:E31"/>
  </mergeCells>
  <printOptions/>
  <pageMargins left="0.75" right="0.75" top="1" bottom="1" header="0.5" footer="0.5"/>
  <pageSetup fitToHeight="1" fitToWidth="1" horizontalDpi="300" verticalDpi="300" orientation="landscape"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hp288G3</dc:creator>
  <cp:keywords/>
  <dc:description/>
  <cp:lastModifiedBy>╮(╯▽╰)╭苜Celine</cp:lastModifiedBy>
  <cp:lastPrinted>2021-05-31T10:18:16Z</cp:lastPrinted>
  <dcterms:created xsi:type="dcterms:W3CDTF">2019-10-09T07:51:06Z</dcterms:created>
  <dcterms:modified xsi:type="dcterms:W3CDTF">2021-05-31T10:35:28Z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B5D4BB9CFD5D499791205F3BB458BF0F</vt:lpwstr>
  </property>
</Properties>
</file>