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activeTab="2"/>
  </bookViews>
  <sheets>
    <sheet name="发放汇总" sheetId="1" r:id="rId1"/>
    <sheet name="邮政（分散失能） " sheetId="7" r:id="rId2"/>
    <sheet name="邮政（分散高龄）" sheetId="6" r:id="rId3"/>
  </sheets>
  <definedNames>
    <definedName name="_xlnm._FilterDatabase" localSheetId="0" hidden="1">发放汇总!$A$3:$U$7</definedName>
  </definedNames>
  <calcPr calcId="144525"/>
</workbook>
</file>

<file path=xl/sharedStrings.xml><?xml version="1.0" encoding="utf-8"?>
<sst xmlns="http://schemas.openxmlformats.org/spreadsheetml/2006/main" count="473" uniqueCount="253">
  <si>
    <t>2021年11月大足区高龄失能养老服务补贴发放统计表</t>
  </si>
  <si>
    <t>填报单位：大足区民政局                                                                                         2021年11月4日</t>
  </si>
  <si>
    <t>序号</t>
  </si>
  <si>
    <t>镇街</t>
  </si>
  <si>
    <t>高龄失能养老服务补贴</t>
  </si>
  <si>
    <t>集中失能</t>
  </si>
  <si>
    <t>集中高龄</t>
  </si>
  <si>
    <t>小计</t>
  </si>
  <si>
    <t>五保、三无集中拨入农商行</t>
  </si>
  <si>
    <t>分散失能</t>
  </si>
  <si>
    <t>分散高龄</t>
  </si>
  <si>
    <t>分散失能、高龄拨入银行</t>
  </si>
  <si>
    <t>人数  合计</t>
  </si>
  <si>
    <t>合计金额</t>
  </si>
  <si>
    <t>重残人数</t>
  </si>
  <si>
    <t>重病人数</t>
  </si>
  <si>
    <t>金额</t>
  </si>
  <si>
    <t>人数</t>
  </si>
  <si>
    <t>银行</t>
  </si>
  <si>
    <t>账号</t>
  </si>
  <si>
    <t>雍溪镇</t>
  </si>
  <si>
    <t>农商行</t>
  </si>
  <si>
    <t>2220010120110000094</t>
  </si>
  <si>
    <t>邮政储蓄</t>
  </si>
  <si>
    <t>特困复核：</t>
  </si>
  <si>
    <t>农低复核：</t>
  </si>
  <si>
    <t xml:space="preserve">  城低复核：</t>
  </si>
  <si>
    <t xml:space="preserve">      负责人：</t>
  </si>
  <si>
    <t xml:space="preserve">          复核： </t>
  </si>
  <si>
    <t xml:space="preserve">      制表：</t>
  </si>
  <si>
    <t xml:space="preserve"> </t>
  </si>
  <si>
    <t>附件1</t>
  </si>
  <si>
    <t>重庆市大足区经济困难的失能老年人养老服务补贴发放花名册（2021年11月）</t>
  </si>
  <si>
    <t>填报单位：（盖章）大足区民政局                                                                     填报时间：2021年11月30日</t>
  </si>
  <si>
    <t>姓名</t>
  </si>
  <si>
    <t>性别</t>
  </si>
  <si>
    <t>年龄</t>
  </si>
  <si>
    <t>身份类别</t>
  </si>
  <si>
    <t>重病失能</t>
  </si>
  <si>
    <t>重残失能</t>
  </si>
  <si>
    <t>身份证号码</t>
  </si>
  <si>
    <t>银行卡号</t>
  </si>
  <si>
    <t>发放             金额（元）</t>
  </si>
  <si>
    <t>联系电话</t>
  </si>
  <si>
    <t>备注</t>
  </si>
  <si>
    <t>瘫痪卧床原因</t>
  </si>
  <si>
    <t>瘫痪卧床时间</t>
  </si>
  <si>
    <t>残疾</t>
  </si>
  <si>
    <t>残疾          等级</t>
  </si>
  <si>
    <t>残疾人证号码</t>
  </si>
  <si>
    <t>类别</t>
  </si>
  <si>
    <t>邢文方</t>
  </si>
  <si>
    <t>男</t>
  </si>
  <si>
    <t>农村低保</t>
  </si>
  <si>
    <t>视力</t>
  </si>
  <si>
    <t>一级</t>
  </si>
  <si>
    <t>51023019480825645311</t>
  </si>
  <si>
    <t>5102**********6453</t>
  </si>
  <si>
    <t>50**********02</t>
  </si>
  <si>
    <t>雍溪</t>
  </si>
  <si>
    <t>丁远中</t>
  </si>
  <si>
    <t>城乡特困人员</t>
  </si>
  <si>
    <t>肢体</t>
  </si>
  <si>
    <t>二级</t>
  </si>
  <si>
    <t>51023019541105629842</t>
  </si>
  <si>
    <t>5102**********6298</t>
  </si>
  <si>
    <t>60***************3</t>
  </si>
  <si>
    <t>18323486980</t>
  </si>
  <si>
    <t>胡顺向</t>
  </si>
  <si>
    <t>51023019511204645212</t>
  </si>
  <si>
    <t>5102**********6452</t>
  </si>
  <si>
    <t>60***************5</t>
  </si>
  <si>
    <t>15023312137</t>
  </si>
  <si>
    <t>周笃炳</t>
  </si>
  <si>
    <t>城市低保</t>
  </si>
  <si>
    <t>肢残</t>
  </si>
  <si>
    <t>51023019440422629042</t>
  </si>
  <si>
    <t>5102**********6290</t>
  </si>
  <si>
    <t>13637954378</t>
  </si>
  <si>
    <t>蔡世兵</t>
  </si>
  <si>
    <t>精神</t>
  </si>
  <si>
    <t>51023019550819645772</t>
  </si>
  <si>
    <t>5102**********6457</t>
  </si>
  <si>
    <t>15213298026</t>
  </si>
  <si>
    <t>彭正兰</t>
  </si>
  <si>
    <t>女</t>
  </si>
  <si>
    <t>多重</t>
  </si>
  <si>
    <t>1级</t>
  </si>
  <si>
    <t>51023019521105646171</t>
  </si>
  <si>
    <t>5102**********6461</t>
  </si>
  <si>
    <t>50**********64</t>
  </si>
  <si>
    <t>彭期禄</t>
  </si>
  <si>
    <t>2级</t>
  </si>
  <si>
    <t>51023019501126629642</t>
  </si>
  <si>
    <t>5102**********6296</t>
  </si>
  <si>
    <t>60***************1</t>
  </si>
  <si>
    <t>胡华宣</t>
  </si>
  <si>
    <t>51023019520222648162</t>
  </si>
  <si>
    <t>5102**********6481</t>
  </si>
  <si>
    <t>王大玉</t>
  </si>
  <si>
    <t>51023019500702630242</t>
  </si>
  <si>
    <t>5102**********6302</t>
  </si>
  <si>
    <t>50**********83</t>
  </si>
  <si>
    <t>蓝作明</t>
  </si>
  <si>
    <t>51023019510211630611</t>
  </si>
  <si>
    <t>5102**********6306</t>
  </si>
  <si>
    <t>刘千容</t>
  </si>
  <si>
    <t>66</t>
  </si>
  <si>
    <t>51023019541118630812</t>
  </si>
  <si>
    <t>5102**********6308</t>
  </si>
  <si>
    <t>62***************8</t>
  </si>
  <si>
    <t>丁林</t>
  </si>
  <si>
    <t>51023019490319629211</t>
  </si>
  <si>
    <t>5102**********6292</t>
  </si>
  <si>
    <t>彭期碧</t>
  </si>
  <si>
    <t>51023019470302646711</t>
  </si>
  <si>
    <t>5102**********6467</t>
  </si>
  <si>
    <t>50**********16</t>
  </si>
  <si>
    <t>刘兴才</t>
  </si>
  <si>
    <t>51023019551116629111</t>
  </si>
  <si>
    <t>5102**********6291</t>
  </si>
  <si>
    <t>62***************7</t>
  </si>
  <si>
    <t>王开全</t>
  </si>
  <si>
    <t>51023019520212631772</t>
  </si>
  <si>
    <t>5102**********6317</t>
  </si>
  <si>
    <t>50**********22</t>
  </si>
  <si>
    <t>吴开容</t>
  </si>
  <si>
    <t>51023019520317630841</t>
  </si>
  <si>
    <t>50**********81</t>
  </si>
  <si>
    <t>何永秀</t>
  </si>
  <si>
    <t>51023019551216646111</t>
  </si>
  <si>
    <t>62***************2</t>
  </si>
  <si>
    <t>赵闪玉</t>
  </si>
  <si>
    <t>51023019580524646542</t>
  </si>
  <si>
    <t>5102**********6465</t>
  </si>
  <si>
    <t>50**********70</t>
  </si>
  <si>
    <t>夏恒国</t>
  </si>
  <si>
    <t>特困</t>
  </si>
  <si>
    <t>智力</t>
  </si>
  <si>
    <t>51023019540316719052</t>
  </si>
  <si>
    <t>5102**********7190</t>
  </si>
  <si>
    <t>60***************7</t>
  </si>
  <si>
    <t>附件2</t>
  </si>
  <si>
    <t>重庆市大足区经济困难的高龄老年人养老服务补贴发放花名册（2021年11月）</t>
  </si>
  <si>
    <t>发放金额（元）</t>
  </si>
  <si>
    <t>胡顺江</t>
  </si>
  <si>
    <t>5102**********6458</t>
  </si>
  <si>
    <t>6***************39</t>
  </si>
  <si>
    <t>13*******77</t>
  </si>
  <si>
    <t>林树凡</t>
  </si>
  <si>
    <t>6***************60</t>
  </si>
  <si>
    <t>何世海</t>
  </si>
  <si>
    <t>5102**********645X</t>
  </si>
  <si>
    <t>6***************75</t>
  </si>
  <si>
    <t>13*******13</t>
  </si>
  <si>
    <t>胡文秀</t>
  </si>
  <si>
    <t>5102**********6460</t>
  </si>
  <si>
    <t>6***************85</t>
  </si>
  <si>
    <t>43****45</t>
  </si>
  <si>
    <t>谷兴碧</t>
  </si>
  <si>
    <t>6***************82</t>
  </si>
  <si>
    <t>13*******29</t>
  </si>
  <si>
    <t>邱弟廉</t>
  </si>
  <si>
    <t>5102**********6455</t>
  </si>
  <si>
    <t>6***************84</t>
  </si>
  <si>
    <t>13*******54</t>
  </si>
  <si>
    <t>王大根</t>
  </si>
  <si>
    <t>5102**********6450</t>
  </si>
  <si>
    <t>5************42</t>
  </si>
  <si>
    <t>18*******87</t>
  </si>
  <si>
    <t>周开银</t>
  </si>
  <si>
    <t>5102**********6301</t>
  </si>
  <si>
    <t>6***************20</t>
  </si>
  <si>
    <t>15*******95</t>
  </si>
  <si>
    <t>胡云良</t>
  </si>
  <si>
    <t>6***************17</t>
  </si>
  <si>
    <t>蔡万良</t>
  </si>
  <si>
    <t>6***************10</t>
  </si>
  <si>
    <t>邢玉全</t>
  </si>
  <si>
    <t>5102**********6456</t>
  </si>
  <si>
    <t>6***************44</t>
  </si>
  <si>
    <t>陈国先</t>
  </si>
  <si>
    <t>5102**********6463</t>
  </si>
  <si>
    <t>6***************93</t>
  </si>
  <si>
    <t>彭世珍</t>
  </si>
  <si>
    <t>5102**********6307</t>
  </si>
  <si>
    <t>6***************94</t>
  </si>
  <si>
    <t>欧阳德</t>
  </si>
  <si>
    <t>5102**********6299</t>
  </si>
  <si>
    <t>5************25</t>
  </si>
  <si>
    <t>胡顺良</t>
  </si>
  <si>
    <t>5************74</t>
  </si>
  <si>
    <t>43****07</t>
  </si>
  <si>
    <t>张兴惠</t>
  </si>
  <si>
    <t>6***************86</t>
  </si>
  <si>
    <t>孙应洪</t>
  </si>
  <si>
    <t>5102**********6454</t>
  </si>
  <si>
    <t>6***************30</t>
  </si>
  <si>
    <t>龚大成</t>
  </si>
  <si>
    <t>6***************31</t>
  </si>
  <si>
    <t>刘永述</t>
  </si>
  <si>
    <t>6***************88</t>
  </si>
  <si>
    <t>雷天林</t>
  </si>
  <si>
    <t>5102**********6293</t>
  </si>
  <si>
    <t>6***************65</t>
  </si>
  <si>
    <t>43****00</t>
  </si>
  <si>
    <t>周笃锡</t>
  </si>
  <si>
    <t>5102**********6297</t>
  </si>
  <si>
    <t>6***************09</t>
  </si>
  <si>
    <t>13*******82</t>
  </si>
  <si>
    <t>彭代久</t>
  </si>
  <si>
    <t>6***************76</t>
  </si>
  <si>
    <t>13*******95</t>
  </si>
  <si>
    <t>韦体淑</t>
  </si>
  <si>
    <t>5102**********6464</t>
  </si>
  <si>
    <t>5************16</t>
  </si>
  <si>
    <t>13*******02</t>
  </si>
  <si>
    <t>罗宗华</t>
  </si>
  <si>
    <t>6***************23</t>
  </si>
  <si>
    <t>15*******88</t>
  </si>
  <si>
    <t>马廷良</t>
  </si>
  <si>
    <t>81</t>
  </si>
  <si>
    <t>6***************00</t>
  </si>
  <si>
    <t>13*******24</t>
  </si>
  <si>
    <t>陈宗明</t>
  </si>
  <si>
    <t>6***************57</t>
  </si>
  <si>
    <t>王庆碧</t>
  </si>
  <si>
    <t>5102**********6303</t>
  </si>
  <si>
    <t>6***************02</t>
  </si>
  <si>
    <t>杨中学</t>
  </si>
  <si>
    <t>87</t>
  </si>
  <si>
    <t>5102**********6309</t>
  </si>
  <si>
    <t>5************31</t>
  </si>
  <si>
    <t>申树碧</t>
  </si>
  <si>
    <t>83</t>
  </si>
  <si>
    <t>5102**********6300</t>
  </si>
  <si>
    <t>6***************78</t>
  </si>
  <si>
    <t>孙显明</t>
  </si>
  <si>
    <t>5102**********6313</t>
  </si>
  <si>
    <t>6***************87</t>
  </si>
  <si>
    <t>周生容</t>
  </si>
  <si>
    <t>5************15</t>
  </si>
  <si>
    <t>施煜昌</t>
  </si>
  <si>
    <t>6***************90</t>
  </si>
  <si>
    <t>袁德成</t>
  </si>
  <si>
    <t>5102**********6451</t>
  </si>
  <si>
    <t>6***************01</t>
  </si>
  <si>
    <t>雷良海</t>
  </si>
  <si>
    <t>6***************36</t>
  </si>
  <si>
    <t>陈文秀</t>
  </si>
  <si>
    <t>5102**********6466</t>
  </si>
  <si>
    <t>5************27</t>
  </si>
  <si>
    <t>a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</si>
</sst>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);[Red]\(0\)"/>
    <numFmt numFmtId="177" formatCode="0_ "/>
  </numFmts>
  <fonts count="4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方正黑体_GBK"/>
      <charset val="134"/>
    </font>
    <font>
      <sz val="16"/>
      <name val="Times New Roman"/>
      <charset val="134"/>
    </font>
    <font>
      <sz val="22"/>
      <name val="方正小标宋_GBK"/>
      <charset val="134"/>
    </font>
    <font>
      <sz val="12"/>
      <name val="方正仿宋_GBK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0.5"/>
      <name val="方正黑体_GBK"/>
      <charset val="134"/>
    </font>
    <font>
      <sz val="9"/>
      <name val="方正黑体_GBK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8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9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0" fillId="7" borderId="19" applyNumberFormat="0" applyFont="0" applyAlignment="0" applyProtection="0">
      <alignment vertical="center"/>
    </xf>
    <xf numFmtId="0" fontId="22" fillId="0" borderId="0">
      <alignment vertical="center"/>
    </xf>
    <xf numFmtId="0" fontId="18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7" fillId="5" borderId="16" applyNumberFormat="0" applyAlignment="0" applyProtection="0">
      <alignment vertical="center"/>
    </xf>
    <xf numFmtId="0" fontId="37" fillId="21" borderId="21" applyNumberFormat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18" fillId="0" borderId="0"/>
    <xf numFmtId="0" fontId="0" fillId="0" borderId="0">
      <alignment vertical="center"/>
    </xf>
    <xf numFmtId="0" fontId="36" fillId="2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8" fillId="0" borderId="0">
      <alignment vertical="center"/>
    </xf>
    <xf numFmtId="0" fontId="24" fillId="1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0" borderId="0"/>
    <xf numFmtId="0" fontId="21" fillId="2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8" fillId="0" borderId="0"/>
    <xf numFmtId="0" fontId="21" fillId="1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8" fillId="0" borderId="0">
      <alignment vertical="center"/>
    </xf>
    <xf numFmtId="0" fontId="24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7" borderId="0" applyNumberFormat="0" applyBorder="0" applyAlignment="0" applyProtection="0">
      <alignment vertical="center"/>
    </xf>
    <xf numFmtId="0" fontId="18" fillId="0" borderId="0">
      <alignment vertical="center"/>
    </xf>
    <xf numFmtId="0" fontId="24" fillId="30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/>
    <xf numFmtId="0" fontId="0" fillId="0" borderId="0"/>
    <xf numFmtId="0" fontId="18" fillId="0" borderId="0">
      <alignment vertical="center"/>
    </xf>
    <xf numFmtId="0" fontId="18" fillId="0" borderId="0">
      <alignment vertical="center"/>
    </xf>
    <xf numFmtId="0" fontId="41" fillId="0" borderId="0"/>
    <xf numFmtId="0" fontId="18" fillId="0" borderId="0">
      <alignment vertical="center"/>
    </xf>
    <xf numFmtId="0" fontId="22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4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1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</cellStyleXfs>
  <cellXfs count="10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/>
    </xf>
    <xf numFmtId="176" fontId="1" fillId="0" borderId="4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vertical="center" wrapText="1"/>
    </xf>
    <xf numFmtId="0" fontId="12" fillId="0" borderId="4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left" vertical="center"/>
    </xf>
    <xf numFmtId="0" fontId="14" fillId="0" borderId="0" xfId="79" applyFont="1" applyAlignment="1">
      <alignment horizontal="center"/>
    </xf>
    <xf numFmtId="0" fontId="15" fillId="0" borderId="13" xfId="79" applyFont="1" applyBorder="1" applyAlignment="1">
      <alignment horizontal="left"/>
    </xf>
    <xf numFmtId="0" fontId="16" fillId="0" borderId="12" xfId="79" applyFont="1" applyBorder="1" applyAlignment="1">
      <alignment horizontal="center" vertical="center" wrapText="1"/>
    </xf>
    <xf numFmtId="0" fontId="16" fillId="0" borderId="4" xfId="79" applyFont="1" applyBorder="1" applyAlignment="1">
      <alignment horizontal="center" vertical="center"/>
    </xf>
    <xf numFmtId="0" fontId="16" fillId="0" borderId="14" xfId="79" applyFont="1" applyBorder="1" applyAlignment="1">
      <alignment horizontal="center" vertical="center" wrapText="1"/>
    </xf>
    <xf numFmtId="0" fontId="16" fillId="0" borderId="4" xfId="79" applyFont="1" applyBorder="1" applyAlignment="1">
      <alignment horizontal="center" vertical="center" wrapText="1"/>
    </xf>
    <xf numFmtId="0" fontId="6" fillId="0" borderId="4" xfId="79" applyFont="1" applyBorder="1" applyAlignment="1">
      <alignment horizontal="center" vertical="center"/>
    </xf>
    <xf numFmtId="0" fontId="6" fillId="0" borderId="4" xfId="79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0" xfId="79" applyFont="1" applyBorder="1" applyAlignment="1">
      <alignment horizontal="center" vertical="center"/>
    </xf>
    <xf numFmtId="49" fontId="6" fillId="0" borderId="0" xfId="79" applyNumberFormat="1" applyFont="1" applyFill="1" applyBorder="1" applyAlignment="1">
      <alignment horizontal="center" vertical="center"/>
    </xf>
    <xf numFmtId="49" fontId="6" fillId="0" borderId="0" xfId="79" applyNumberFormat="1" applyFont="1" applyFill="1" applyAlignment="1">
      <alignment horizontal="center" vertical="center"/>
    </xf>
    <xf numFmtId="0" fontId="6" fillId="0" borderId="0" xfId="95" applyFont="1" applyFill="1" applyAlignment="1">
      <alignment horizontal="center" vertical="center"/>
    </xf>
    <xf numFmtId="0" fontId="6" fillId="0" borderId="0" xfId="79" applyFont="1" applyFill="1" applyBorder="1" applyAlignment="1">
      <alignment horizontal="left"/>
    </xf>
    <xf numFmtId="0" fontId="6" fillId="0" borderId="0" xfId="79" applyFont="1" applyBorder="1" applyAlignment="1">
      <alignment horizontal="left"/>
    </xf>
    <xf numFmtId="0" fontId="6" fillId="0" borderId="0" xfId="79" applyFont="1" applyAlignment="1">
      <alignment horizontal="left"/>
    </xf>
    <xf numFmtId="0" fontId="0" fillId="0" borderId="0" xfId="0" applyFont="1">
      <alignment vertical="center"/>
    </xf>
    <xf numFmtId="49" fontId="1" fillId="0" borderId="0" xfId="0" applyNumberFormat="1" applyFont="1">
      <alignment vertical="center"/>
    </xf>
    <xf numFmtId="0" fontId="17" fillId="0" borderId="0" xfId="79" applyFont="1" applyFill="1" applyAlignment="1">
      <alignment horizontal="center"/>
    </xf>
    <xf numFmtId="0" fontId="14" fillId="0" borderId="0" xfId="79" applyFont="1" applyFill="1" applyAlignment="1">
      <alignment horizontal="center"/>
    </xf>
    <xf numFmtId="0" fontId="18" fillId="0" borderId="13" xfId="79" applyFont="1" applyFill="1" applyBorder="1" applyAlignment="1">
      <alignment horizontal="left"/>
    </xf>
    <xf numFmtId="0" fontId="15" fillId="0" borderId="13" xfId="79" applyFont="1" applyFill="1" applyBorder="1" applyAlignment="1">
      <alignment horizontal="left"/>
    </xf>
    <xf numFmtId="0" fontId="6" fillId="0" borderId="4" xfId="79" applyFont="1" applyFill="1" applyBorder="1" applyAlignment="1">
      <alignment horizontal="center" vertical="center"/>
    </xf>
    <xf numFmtId="0" fontId="16" fillId="0" borderId="4" xfId="79" applyFont="1" applyFill="1" applyBorder="1" applyAlignment="1">
      <alignment horizontal="center" vertical="center"/>
    </xf>
    <xf numFmtId="0" fontId="6" fillId="0" borderId="4" xfId="79" applyFont="1" applyFill="1" applyBorder="1" applyAlignment="1">
      <alignment horizontal="center" vertical="center" wrapText="1"/>
    </xf>
    <xf numFmtId="0" fontId="16" fillId="0" borderId="4" xfId="79" applyFont="1" applyFill="1" applyBorder="1" applyAlignment="1">
      <alignment horizontal="center" vertical="center" wrapText="1"/>
    </xf>
    <xf numFmtId="0" fontId="16" fillId="0" borderId="4" xfId="95" applyFont="1" applyBorder="1" applyAlignment="1">
      <alignment horizontal="center" vertical="center"/>
    </xf>
    <xf numFmtId="0" fontId="6" fillId="0" borderId="4" xfId="95" applyFont="1" applyBorder="1" applyAlignment="1">
      <alignment horizontal="center" vertical="center"/>
    </xf>
    <xf numFmtId="49" fontId="6" fillId="0" borderId="4" xfId="83" applyNumberFormat="1" applyFont="1" applyBorder="1" applyAlignment="1">
      <alignment horizontal="center" vertical="center" wrapText="1"/>
    </xf>
    <xf numFmtId="0" fontId="6" fillId="0" borderId="4" xfId="83" applyNumberFormat="1" applyFont="1" applyFill="1" applyBorder="1" applyAlignment="1">
      <alignment horizontal="center" vertical="center" wrapText="1"/>
    </xf>
    <xf numFmtId="0" fontId="6" fillId="0" borderId="4" xfId="83" applyNumberFormat="1" applyFont="1" applyBorder="1" applyAlignment="1">
      <alignment horizontal="center" vertical="center" wrapText="1"/>
    </xf>
    <xf numFmtId="0" fontId="6" fillId="0" borderId="4" xfId="95" applyFont="1" applyFill="1" applyBorder="1" applyAlignment="1">
      <alignment horizontal="center" vertical="center"/>
    </xf>
    <xf numFmtId="49" fontId="16" fillId="0" borderId="0" xfId="79" applyNumberFormat="1" applyFont="1" applyFill="1" applyAlignment="1">
      <alignment horizontal="center" vertical="center"/>
    </xf>
    <xf numFmtId="0" fontId="6" fillId="0" borderId="0" xfId="79" applyFont="1" applyFill="1" applyAlignment="1">
      <alignment horizontal="center" vertical="center"/>
    </xf>
    <xf numFmtId="0" fontId="6" fillId="0" borderId="0" xfId="79" applyFont="1" applyFill="1" applyBorder="1" applyAlignment="1">
      <alignment horizontal="center" vertical="center"/>
    </xf>
    <xf numFmtId="0" fontId="6" fillId="0" borderId="0" xfId="79" applyNumberFormat="1" applyFont="1" applyFill="1" applyAlignment="1">
      <alignment horizontal="center" vertical="center"/>
    </xf>
    <xf numFmtId="49" fontId="16" fillId="0" borderId="0" xfId="79" applyNumberFormat="1" applyFont="1" applyFill="1" applyBorder="1" applyAlignment="1">
      <alignment horizontal="center" vertical="center"/>
    </xf>
    <xf numFmtId="0" fontId="6" fillId="0" borderId="0" xfId="79" applyNumberFormat="1" applyFont="1" applyFill="1" applyBorder="1" applyAlignment="1">
      <alignment horizontal="center" vertical="center"/>
    </xf>
    <xf numFmtId="0" fontId="6" fillId="0" borderId="0" xfId="95" applyFont="1" applyFill="1" applyBorder="1" applyAlignment="1">
      <alignment horizontal="center" vertical="center"/>
    </xf>
    <xf numFmtId="0" fontId="6" fillId="0" borderId="0" xfId="79" applyFont="1" applyFill="1" applyAlignment="1">
      <alignment horizontal="left"/>
    </xf>
    <xf numFmtId="49" fontId="6" fillId="0" borderId="0" xfId="79" applyNumberFormat="1" applyFont="1" applyAlignment="1">
      <alignment horizontal="left"/>
    </xf>
    <xf numFmtId="0" fontId="19" fillId="0" borderId="4" xfId="79" applyFont="1" applyBorder="1" applyAlignment="1">
      <alignment horizontal="center" vertical="center" wrapText="1"/>
    </xf>
    <xf numFmtId="177" fontId="16" fillId="0" borderId="4" xfId="95" applyNumberFormat="1" applyFont="1" applyFill="1" applyBorder="1" applyAlignment="1">
      <alignment horizontal="center" vertical="center"/>
    </xf>
    <xf numFmtId="177" fontId="6" fillId="0" borderId="4" xfId="95" applyNumberFormat="1" applyFont="1" applyBorder="1" applyAlignment="1">
      <alignment horizontal="center" vertical="center"/>
    </xf>
    <xf numFmtId="177" fontId="16" fillId="0" borderId="4" xfId="79" applyNumberFormat="1" applyFont="1" applyFill="1" applyBorder="1" applyAlignment="1">
      <alignment horizontal="center" vertical="center"/>
    </xf>
    <xf numFmtId="177" fontId="16" fillId="0" borderId="0" xfId="95" applyNumberFormat="1" applyFont="1" applyFill="1" applyAlignment="1">
      <alignment horizontal="center" vertical="center"/>
    </xf>
    <xf numFmtId="0" fontId="6" fillId="0" borderId="0" xfId="79" applyFont="1" applyAlignment="1">
      <alignment horizontal="center" vertical="center"/>
    </xf>
    <xf numFmtId="177" fontId="16" fillId="0" borderId="0" xfId="79" applyNumberFormat="1" applyFont="1" applyFill="1" applyAlignment="1">
      <alignment horizontal="center" vertical="center"/>
    </xf>
    <xf numFmtId="177" fontId="16" fillId="0" borderId="0" xfId="95" applyNumberFormat="1" applyFont="1" applyFill="1" applyBorder="1" applyAlignment="1">
      <alignment horizontal="center" vertical="center"/>
    </xf>
    <xf numFmtId="177" fontId="16" fillId="0" borderId="0" xfId="79" applyNumberFormat="1" applyFont="1" applyFill="1" applyBorder="1" applyAlignment="1">
      <alignment horizontal="center" vertical="center"/>
    </xf>
    <xf numFmtId="49" fontId="10" fillId="0" borderId="4" xfId="0" applyNumberFormat="1" applyFont="1" applyBorder="1" applyAlignment="1" quotePrefix="1">
      <alignment horizontal="center" vertical="center" wrapText="1"/>
    </xf>
    <xf numFmtId="49" fontId="1" fillId="0" borderId="4" xfId="0" applyNumberFormat="1" applyFont="1" applyBorder="1" applyAlignment="1" quotePrefix="1">
      <alignment horizontal="center" vertical="center" wrapText="1"/>
    </xf>
  </cellXfs>
  <cellStyles count="9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 3 10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_Sheet1_7" xfId="15"/>
    <cellStyle name="注释" xfId="16" builtinId="10"/>
    <cellStyle name="常规_新增审批表_4" xfId="17"/>
    <cellStyle name="常规 6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常规 12" xfId="23"/>
    <cellStyle name="常规 3 2 2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常规_明细_5" xfId="39"/>
    <cellStyle name="常规 16" xfId="40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常规 3 2" xfId="49"/>
    <cellStyle name="强调文字颜色 4" xfId="50" builtinId="41"/>
    <cellStyle name="20% - 强调文字颜色 4" xfId="51" builtinId="42"/>
    <cellStyle name="常规_五保审批登记表" xfId="52"/>
    <cellStyle name="40% - 强调文字颜色 4" xfId="53" builtinId="43"/>
    <cellStyle name="强调文字颜色 5" xfId="54" builtinId="45"/>
    <cellStyle name="常规 2 2" xfId="55"/>
    <cellStyle name="40% - 强调文字颜色 5" xfId="56" builtinId="47"/>
    <cellStyle name="60% - 强调文字颜色 5" xfId="57" builtinId="48"/>
    <cellStyle name="常规 53 2" xfId="58"/>
    <cellStyle name="强调文字颜色 6" xfId="59" builtinId="49"/>
    <cellStyle name="常规 10" xfId="60"/>
    <cellStyle name="40% - 强调文字颜色 6" xfId="61" builtinId="51"/>
    <cellStyle name="常规 2 10" xfId="62"/>
    <cellStyle name="60% - 强调文字颜色 6" xfId="63" builtinId="52"/>
    <cellStyle name="常规 10 2 2 2 2" xfId="64"/>
    <cellStyle name="常规 11" xfId="65"/>
    <cellStyle name="常规 13" xfId="66"/>
    <cellStyle name="常规 2" xfId="67"/>
    <cellStyle name="常规 20" xfId="68"/>
    <cellStyle name="常规 3" xfId="69"/>
    <cellStyle name="常规 37" xfId="70"/>
    <cellStyle name="常规 4" xfId="71"/>
    <cellStyle name="常规 4 3" xfId="72"/>
    <cellStyle name="常规 40" xfId="73"/>
    <cellStyle name="常规 5" xfId="74"/>
    <cellStyle name="常规 7" xfId="75"/>
    <cellStyle name="常规 7 13" xfId="76"/>
    <cellStyle name="常规 8" xfId="77"/>
    <cellStyle name="常规 9 5" xfId="78"/>
    <cellStyle name="常规_Sheet1" xfId="79"/>
    <cellStyle name="常规_Sheet1 3" xfId="80"/>
    <cellStyle name="常规_Sheet1 5" xfId="81"/>
    <cellStyle name="常规_Sheet1_6" xfId="82"/>
    <cellStyle name="常规_Sheet1_汇总分" xfId="83"/>
    <cellStyle name="常规_Sheet6" xfId="84"/>
    <cellStyle name="常规_Sheet7" xfId="85"/>
    <cellStyle name="常规_附件1五保供养申请书" xfId="86"/>
    <cellStyle name="常规_附件6“三无”供养审批登记表_1" xfId="87"/>
    <cellStyle name="常规_附件8五保供养年审表" xfId="88"/>
    <cellStyle name="常规_汇总_89" xfId="89"/>
    <cellStyle name="常规_明细_3" xfId="90"/>
    <cellStyle name="常规_三无审批登记表" xfId="91"/>
    <cellStyle name="常规_五保台帐" xfId="92"/>
    <cellStyle name="常规_五保台帐_Sheet1" xfId="93"/>
    <cellStyle name="常规_邮政孤儿" xfId="94"/>
    <cellStyle name="常规_帐号" xfId="95"/>
  </cellStyles>
  <tableStyles count="0" defaultTableStyle="TableStyleMedium9" defaultPivotStyle="PivotStyleLight16"/>
  <colors>
    <mruColors>
      <color rgb="00FFFFFF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6"/>
  <sheetViews>
    <sheetView workbookViewId="0">
      <selection activeCell="A7" sqref="$A7:$XFD34"/>
    </sheetView>
  </sheetViews>
  <sheetFormatPr defaultColWidth="9" defaultRowHeight="13.5"/>
  <cols>
    <col min="1" max="1" width="4.75" customWidth="1"/>
    <col min="2" max="2" width="10.125" customWidth="1"/>
    <col min="3" max="4" width="6.375" style="3" customWidth="1"/>
    <col min="5" max="5" width="6.625" style="3" customWidth="1"/>
    <col min="6" max="6" width="6.375" style="3" customWidth="1"/>
    <col min="7" max="7" width="6.625" style="3" customWidth="1"/>
    <col min="8" max="8" width="6.375" style="3" customWidth="1"/>
    <col min="9" max="9" width="8.75" style="3" customWidth="1"/>
    <col min="10" max="10" width="9.5" customWidth="1"/>
    <col min="11" max="11" width="24" customWidth="1"/>
    <col min="12" max="12" width="6.625" style="48" customWidth="1"/>
    <col min="13" max="13" width="7" style="3" customWidth="1"/>
    <col min="14" max="14" width="9.375" style="3" customWidth="1"/>
    <col min="15" max="15" width="5.5" style="48" customWidth="1"/>
    <col min="16" max="16" width="10.125" style="3" customWidth="1"/>
    <col min="17" max="17" width="7.125" style="3" customWidth="1"/>
    <col min="18" max="18" width="10.125" style="3" customWidth="1"/>
    <col min="19" max="19" width="11.375" customWidth="1"/>
    <col min="20" max="20" width="8.125" style="49" customWidth="1"/>
    <col min="21" max="21" width="10.125" style="3" customWidth="1"/>
  </cols>
  <sheetData>
    <row r="1" ht="31.5" customHeight="1" spans="1:2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68"/>
      <c r="M1" s="50"/>
      <c r="N1" s="50"/>
      <c r="O1" s="69"/>
      <c r="P1" s="50"/>
      <c r="Q1" s="50"/>
      <c r="R1" s="50"/>
      <c r="S1" s="50"/>
      <c r="T1" s="50"/>
      <c r="U1" s="50"/>
    </row>
    <row r="2" ht="14.25" spans="1:21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70"/>
      <c r="M2" s="51"/>
      <c r="N2" s="51"/>
      <c r="O2" s="71"/>
      <c r="P2" s="51"/>
      <c r="Q2" s="51"/>
      <c r="R2" s="51"/>
      <c r="S2" s="51"/>
      <c r="T2" s="51"/>
      <c r="U2" s="51"/>
    </row>
    <row r="3" ht="18" customHeight="1" spans="1:21">
      <c r="A3" s="52" t="s">
        <v>2</v>
      </c>
      <c r="B3" s="52" t="s">
        <v>3</v>
      </c>
      <c r="C3" s="53" t="s">
        <v>4</v>
      </c>
      <c r="D3" s="53"/>
      <c r="E3" s="53"/>
      <c r="F3" s="53"/>
      <c r="G3" s="53"/>
      <c r="H3" s="53"/>
      <c r="I3" s="53"/>
      <c r="J3" s="53"/>
      <c r="K3" s="53"/>
      <c r="L3" s="72"/>
      <c r="M3" s="53"/>
      <c r="N3" s="53"/>
      <c r="O3" s="73"/>
      <c r="P3" s="53"/>
      <c r="Q3" s="53"/>
      <c r="R3" s="53"/>
      <c r="S3" s="53"/>
      <c r="T3" s="53"/>
      <c r="U3" s="53"/>
    </row>
    <row r="4" ht="18" customHeight="1" spans="1:21">
      <c r="A4" s="54"/>
      <c r="B4" s="54"/>
      <c r="C4" s="55" t="s">
        <v>5</v>
      </c>
      <c r="D4" s="55"/>
      <c r="E4" s="55"/>
      <c r="F4" s="55" t="s">
        <v>6</v>
      </c>
      <c r="G4" s="55"/>
      <c r="H4" s="55" t="s">
        <v>7</v>
      </c>
      <c r="I4" s="55"/>
      <c r="J4" s="55" t="s">
        <v>8</v>
      </c>
      <c r="K4" s="55"/>
      <c r="L4" s="74" t="s">
        <v>9</v>
      </c>
      <c r="M4" s="55"/>
      <c r="N4" s="55"/>
      <c r="O4" s="75" t="s">
        <v>10</v>
      </c>
      <c r="P4" s="55"/>
      <c r="Q4" s="55" t="s">
        <v>7</v>
      </c>
      <c r="R4" s="55"/>
      <c r="S4" s="91" t="s">
        <v>11</v>
      </c>
      <c r="T4" s="55" t="s">
        <v>12</v>
      </c>
      <c r="U4" s="55" t="s">
        <v>13</v>
      </c>
    </row>
    <row r="5" ht="18" customHeight="1" spans="1:21">
      <c r="A5" s="54"/>
      <c r="B5" s="54"/>
      <c r="C5" s="55" t="s">
        <v>14</v>
      </c>
      <c r="D5" s="55" t="s">
        <v>15</v>
      </c>
      <c r="E5" s="55" t="s">
        <v>16</v>
      </c>
      <c r="F5" s="55" t="s">
        <v>17</v>
      </c>
      <c r="G5" s="55" t="s">
        <v>16</v>
      </c>
      <c r="H5" s="55" t="s">
        <v>17</v>
      </c>
      <c r="I5" s="55" t="s">
        <v>16</v>
      </c>
      <c r="J5" s="55" t="s">
        <v>18</v>
      </c>
      <c r="K5" s="55" t="s">
        <v>19</v>
      </c>
      <c r="L5" s="74" t="s">
        <v>14</v>
      </c>
      <c r="M5" s="55" t="s">
        <v>15</v>
      </c>
      <c r="N5" s="55" t="s">
        <v>16</v>
      </c>
      <c r="O5" s="75" t="s">
        <v>17</v>
      </c>
      <c r="P5" s="55" t="s">
        <v>16</v>
      </c>
      <c r="Q5" s="55" t="s">
        <v>17</v>
      </c>
      <c r="R5" s="55" t="s">
        <v>16</v>
      </c>
      <c r="S5" s="91"/>
      <c r="T5" s="55"/>
      <c r="U5" s="55"/>
    </row>
    <row r="6" ht="18" customHeight="1" spans="1:21">
      <c r="A6" s="54"/>
      <c r="B6" s="54"/>
      <c r="C6" s="55"/>
      <c r="D6" s="55"/>
      <c r="E6" s="55"/>
      <c r="F6" s="55"/>
      <c r="G6" s="55"/>
      <c r="H6" s="55"/>
      <c r="I6" s="55"/>
      <c r="J6" s="55"/>
      <c r="K6" s="55"/>
      <c r="L6" s="74"/>
      <c r="M6" s="55"/>
      <c r="N6" s="55"/>
      <c r="O6" s="75"/>
      <c r="P6" s="55"/>
      <c r="Q6" s="55"/>
      <c r="R6" s="55"/>
      <c r="S6" s="91"/>
      <c r="T6" s="55"/>
      <c r="U6" s="55"/>
    </row>
    <row r="7" s="46" customFormat="1" ht="18" customHeight="1" spans="1:21">
      <c r="A7" s="56">
        <v>11</v>
      </c>
      <c r="B7" s="57" t="s">
        <v>20</v>
      </c>
      <c r="C7" s="57">
        <v>0</v>
      </c>
      <c r="D7" s="58">
        <v>0</v>
      </c>
      <c r="E7" s="58">
        <v>0</v>
      </c>
      <c r="F7" s="58">
        <v>0</v>
      </c>
      <c r="G7" s="58">
        <v>0</v>
      </c>
      <c r="H7" s="58">
        <f t="shared" ref="H7" si="0">C7+D7+F7</f>
        <v>0</v>
      </c>
      <c r="I7" s="76">
        <f t="shared" ref="I7" si="1">H7*200</f>
        <v>0</v>
      </c>
      <c r="J7" s="77" t="s">
        <v>21</v>
      </c>
      <c r="K7" s="78" t="s">
        <v>22</v>
      </c>
      <c r="L7" s="79">
        <v>19</v>
      </c>
      <c r="M7" s="79">
        <v>0</v>
      </c>
      <c r="N7" s="80">
        <f t="shared" ref="N7" si="2">(L7+M7)*200</f>
        <v>3800</v>
      </c>
      <c r="O7" s="81">
        <v>35</v>
      </c>
      <c r="P7" s="81">
        <f t="shared" ref="P7" si="3">O7*200</f>
        <v>7000</v>
      </c>
      <c r="Q7" s="81">
        <f t="shared" ref="Q7" si="4">L7+M7+O7</f>
        <v>54</v>
      </c>
      <c r="R7" s="92">
        <f t="shared" ref="R7" si="5">P7+N7</f>
        <v>10800</v>
      </c>
      <c r="S7" s="93" t="s">
        <v>23</v>
      </c>
      <c r="T7" s="56">
        <f t="shared" ref="T7" si="6">Q7+H7</f>
        <v>54</v>
      </c>
      <c r="U7" s="94">
        <f t="shared" ref="U7" si="7">R7+I7</f>
        <v>10800</v>
      </c>
    </row>
    <row r="8" s="46" customFormat="1" ht="18" customHeight="1" spans="1:21">
      <c r="A8" s="59"/>
      <c r="B8" s="59"/>
      <c r="C8" s="60"/>
      <c r="D8" s="60"/>
      <c r="E8" s="60"/>
      <c r="F8" s="60"/>
      <c r="G8" s="61"/>
      <c r="H8" s="61"/>
      <c r="I8" s="82"/>
      <c r="J8" s="83"/>
      <c r="K8" s="84"/>
      <c r="L8" s="83"/>
      <c r="M8" s="85"/>
      <c r="N8" s="61"/>
      <c r="O8" s="62"/>
      <c r="P8" s="62"/>
      <c r="Q8" s="62"/>
      <c r="R8" s="95"/>
      <c r="S8" s="83"/>
      <c r="T8" s="96"/>
      <c r="U8" s="97"/>
    </row>
    <row r="9" s="46" customFormat="1" ht="18" customHeight="1" spans="2:21">
      <c r="B9" s="62" t="s">
        <v>24</v>
      </c>
      <c r="C9" s="60"/>
      <c r="D9" s="60"/>
      <c r="E9" s="60"/>
      <c r="F9" s="60"/>
      <c r="H9" s="61"/>
      <c r="I9" s="82"/>
      <c r="J9" s="83"/>
      <c r="K9" s="61" t="s">
        <v>25</v>
      </c>
      <c r="L9" s="83"/>
      <c r="M9" s="85"/>
      <c r="N9" s="61"/>
      <c r="O9" s="62"/>
      <c r="Q9" s="62"/>
      <c r="R9" s="95"/>
      <c r="S9" s="84" t="s">
        <v>26</v>
      </c>
      <c r="T9" s="96"/>
      <c r="U9" s="97"/>
    </row>
    <row r="10" s="47" customFormat="1" ht="18" customHeight="1" spans="1:21">
      <c r="A10" s="59"/>
      <c r="B10" s="59"/>
      <c r="C10" s="60"/>
      <c r="D10" s="60"/>
      <c r="E10" s="60"/>
      <c r="F10" s="60"/>
      <c r="G10" s="60"/>
      <c r="H10" s="60"/>
      <c r="I10" s="86"/>
      <c r="J10" s="84"/>
      <c r="L10" s="84"/>
      <c r="M10" s="87"/>
      <c r="N10" s="60"/>
      <c r="O10" s="88"/>
      <c r="P10" s="88"/>
      <c r="Q10" s="88"/>
      <c r="R10" s="98"/>
      <c r="S10" s="84"/>
      <c r="T10" s="59"/>
      <c r="U10" s="99"/>
    </row>
    <row r="11" ht="18" customHeight="1" spans="1:21">
      <c r="A11" s="63" t="s">
        <v>27</v>
      </c>
      <c r="B11" s="63"/>
      <c r="C11" s="63"/>
      <c r="D11" s="63"/>
      <c r="E11" s="63"/>
      <c r="F11" s="64"/>
      <c r="G11" s="65"/>
      <c r="H11" s="65"/>
      <c r="I11" s="65"/>
      <c r="J11" s="65"/>
      <c r="K11" s="64" t="s">
        <v>28</v>
      </c>
      <c r="L11" s="89"/>
      <c r="M11" s="65"/>
      <c r="N11" s="90"/>
      <c r="O11" s="89"/>
      <c r="P11" s="65"/>
      <c r="Q11" s="65"/>
      <c r="R11" s="90"/>
      <c r="S11" s="65" t="s">
        <v>29</v>
      </c>
      <c r="T11" s="65"/>
      <c r="U11" s="65"/>
    </row>
    <row r="12" spans="1:19">
      <c r="A12" s="66"/>
      <c r="B12" s="66"/>
      <c r="J12" s="66"/>
      <c r="K12" s="66"/>
      <c r="S12" s="66"/>
    </row>
    <row r="13" spans="1:19">
      <c r="A13" s="66"/>
      <c r="B13" s="66"/>
      <c r="J13" s="66"/>
      <c r="K13" s="66"/>
      <c r="S13" s="66"/>
    </row>
    <row r="17" spans="8:8">
      <c r="H17" s="67"/>
    </row>
    <row r="26" spans="12:12">
      <c r="L26" s="48" t="s">
        <v>30</v>
      </c>
    </row>
  </sheetData>
  <autoFilter ref="A3:U7">
    <extLst/>
  </autoFilter>
  <mergeCells count="33">
    <mergeCell ref="A1:U1"/>
    <mergeCell ref="A2:U2"/>
    <mergeCell ref="C3:U3"/>
    <mergeCell ref="C4:E4"/>
    <mergeCell ref="F4:G4"/>
    <mergeCell ref="H4:I4"/>
    <mergeCell ref="J4:K4"/>
    <mergeCell ref="L4:N4"/>
    <mergeCell ref="O4:P4"/>
    <mergeCell ref="Q4:R4"/>
    <mergeCell ref="A11:D11"/>
    <mergeCell ref="S11:U11"/>
    <mergeCell ref="A3:A6"/>
    <mergeCell ref="B3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ageMargins left="0.329166666666667" right="0.188888888888889" top="0.275" bottom="0.138888888888889" header="0.229166666666667" footer="0.511805555555556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9"/>
  <sheetViews>
    <sheetView zoomScale="85" zoomScaleNormal="85" topLeftCell="A4" workbookViewId="0">
      <selection activeCell="D9" sqref="D9"/>
    </sheetView>
  </sheetViews>
  <sheetFormatPr defaultColWidth="9" defaultRowHeight="13.5"/>
  <cols>
    <col min="1" max="1" width="5.375" style="1" customWidth="1"/>
    <col min="2" max="2" width="7.875" style="1" customWidth="1"/>
    <col min="3" max="4" width="5.25" style="1" customWidth="1"/>
    <col min="5" max="5" width="14.25" style="2" customWidth="1"/>
    <col min="6" max="6" width="7.25" style="1" customWidth="1"/>
    <col min="7" max="7" width="10.5" style="1" customWidth="1"/>
    <col min="8" max="8" width="6.75" style="1" customWidth="1"/>
    <col min="9" max="9" width="6.875" style="1" customWidth="1"/>
    <col min="10" max="10" width="26" style="1" customWidth="1"/>
    <col min="11" max="11" width="20" style="1" customWidth="1"/>
    <col min="12" max="12" width="20.375" style="1" customWidth="1"/>
    <col min="13" max="13" width="10.125" style="1" customWidth="1"/>
    <col min="14" max="14" width="12.75" style="1" customWidth="1"/>
    <col min="15" max="15" width="5.25" style="1" customWidth="1"/>
    <col min="16" max="16" width="6.75" style="1" customWidth="1"/>
    <col min="17" max="16384" width="9" style="3"/>
  </cols>
  <sheetData>
    <row r="1" ht="39" customHeight="1" spans="1:2">
      <c r="A1" s="4" t="s">
        <v>31</v>
      </c>
      <c r="B1" s="4"/>
    </row>
    <row r="2" ht="41.1" customHeight="1" spans="1:16">
      <c r="A2" s="6" t="s">
        <v>32</v>
      </c>
      <c r="B2" s="6"/>
      <c r="C2" s="6"/>
      <c r="D2" s="6"/>
      <c r="E2" s="7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ht="24.95" customHeight="1" spans="1:16">
      <c r="A3" s="22" t="s">
        <v>33</v>
      </c>
      <c r="B3" s="22"/>
      <c r="C3" s="22"/>
      <c r="D3" s="22"/>
      <c r="E3" s="27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customHeight="1" spans="1:16">
      <c r="A4" s="28" t="s">
        <v>2</v>
      </c>
      <c r="B4" s="29" t="s">
        <v>34</v>
      </c>
      <c r="C4" s="29" t="s">
        <v>35</v>
      </c>
      <c r="D4" s="29" t="s">
        <v>36</v>
      </c>
      <c r="E4" s="30" t="s">
        <v>37</v>
      </c>
      <c r="F4" s="29" t="s">
        <v>38</v>
      </c>
      <c r="G4" s="29"/>
      <c r="H4" s="29" t="s">
        <v>39</v>
      </c>
      <c r="I4" s="29"/>
      <c r="J4" s="29"/>
      <c r="K4" s="29" t="s">
        <v>40</v>
      </c>
      <c r="L4" s="29" t="s">
        <v>41</v>
      </c>
      <c r="M4" s="29" t="s">
        <v>42</v>
      </c>
      <c r="N4" s="29" t="s">
        <v>43</v>
      </c>
      <c r="O4" s="39" t="s">
        <v>44</v>
      </c>
      <c r="P4" s="40"/>
    </row>
    <row r="5" customHeight="1" spans="1:16">
      <c r="A5" s="28"/>
      <c r="B5" s="29"/>
      <c r="C5" s="29"/>
      <c r="D5" s="29"/>
      <c r="E5" s="30"/>
      <c r="F5" s="31" t="s">
        <v>45</v>
      </c>
      <c r="G5" s="31" t="s">
        <v>46</v>
      </c>
      <c r="H5" s="32" t="s">
        <v>47</v>
      </c>
      <c r="I5" s="33" t="s">
        <v>48</v>
      </c>
      <c r="J5" s="33" t="s">
        <v>49</v>
      </c>
      <c r="K5" s="29"/>
      <c r="L5" s="29"/>
      <c r="M5" s="29"/>
      <c r="N5" s="29"/>
      <c r="O5" s="41"/>
      <c r="P5" s="32"/>
    </row>
    <row r="6" ht="14.25" spans="1:16">
      <c r="A6" s="28"/>
      <c r="B6" s="29"/>
      <c r="C6" s="29"/>
      <c r="D6" s="29"/>
      <c r="E6" s="30"/>
      <c r="F6" s="31"/>
      <c r="G6" s="31"/>
      <c r="H6" s="33" t="s">
        <v>50</v>
      </c>
      <c r="I6" s="33"/>
      <c r="J6" s="33"/>
      <c r="K6" s="29"/>
      <c r="L6" s="29"/>
      <c r="M6" s="29"/>
      <c r="N6" s="29"/>
      <c r="O6" s="42"/>
      <c r="P6" s="33"/>
    </row>
    <row r="7" ht="20.1" customHeight="1" spans="1:17">
      <c r="A7" s="12">
        <v>585</v>
      </c>
      <c r="B7" s="34" t="s">
        <v>51</v>
      </c>
      <c r="C7" s="34" t="s">
        <v>52</v>
      </c>
      <c r="D7" s="35">
        <v>73</v>
      </c>
      <c r="E7" s="36" t="s">
        <v>53</v>
      </c>
      <c r="F7" s="37"/>
      <c r="G7" s="37"/>
      <c r="H7" s="34" t="s">
        <v>54</v>
      </c>
      <c r="I7" s="34" t="s">
        <v>55</v>
      </c>
      <c r="J7" s="34" t="s">
        <v>56</v>
      </c>
      <c r="K7" s="34" t="s">
        <v>57</v>
      </c>
      <c r="L7" s="34" t="s">
        <v>58</v>
      </c>
      <c r="M7" s="37">
        <v>200</v>
      </c>
      <c r="N7" s="34"/>
      <c r="O7" s="21">
        <v>1</v>
      </c>
      <c r="P7" s="43" t="s">
        <v>59</v>
      </c>
      <c r="Q7" s="26" t="str">
        <f>IF(ISNA(VLOOKUP(K7,#REF!,1,)),"不存在","存在")</f>
        <v>存在</v>
      </c>
    </row>
    <row r="8" ht="20.1" customHeight="1" spans="1:17">
      <c r="A8" s="12">
        <v>586</v>
      </c>
      <c r="B8" s="34" t="s">
        <v>60</v>
      </c>
      <c r="C8" s="34" t="s">
        <v>52</v>
      </c>
      <c r="D8" s="35">
        <v>67</v>
      </c>
      <c r="E8" s="38" t="s">
        <v>61</v>
      </c>
      <c r="F8" s="37"/>
      <c r="G8" s="37"/>
      <c r="H8" s="34" t="s">
        <v>62</v>
      </c>
      <c r="I8" s="34" t="s">
        <v>63</v>
      </c>
      <c r="J8" s="34" t="s">
        <v>64</v>
      </c>
      <c r="K8" s="34" t="s">
        <v>65</v>
      </c>
      <c r="L8" s="34" t="s">
        <v>66</v>
      </c>
      <c r="M8" s="37">
        <v>200</v>
      </c>
      <c r="N8" s="34" t="s">
        <v>67</v>
      </c>
      <c r="O8" s="21">
        <v>2</v>
      </c>
      <c r="P8" s="43" t="s">
        <v>59</v>
      </c>
      <c r="Q8" s="26" t="str">
        <f>IF(ISNA(VLOOKUP(K8,#REF!,1,)),"不存在","存在")</f>
        <v>存在</v>
      </c>
    </row>
    <row r="9" ht="20.1" customHeight="1" spans="1:17">
      <c r="A9" s="12">
        <v>587</v>
      </c>
      <c r="B9" s="34" t="s">
        <v>68</v>
      </c>
      <c r="C9" s="34" t="s">
        <v>52</v>
      </c>
      <c r="D9" s="35">
        <v>70</v>
      </c>
      <c r="E9" s="38" t="s">
        <v>61</v>
      </c>
      <c r="F9" s="37"/>
      <c r="G9" s="37"/>
      <c r="H9" s="34" t="s">
        <v>54</v>
      </c>
      <c r="I9" s="34" t="s">
        <v>63</v>
      </c>
      <c r="J9" s="34" t="s">
        <v>69</v>
      </c>
      <c r="K9" s="34" t="s">
        <v>70</v>
      </c>
      <c r="L9" s="34" t="s">
        <v>71</v>
      </c>
      <c r="M9" s="37">
        <v>200</v>
      </c>
      <c r="N9" s="34" t="s">
        <v>72</v>
      </c>
      <c r="O9" s="21">
        <v>3</v>
      </c>
      <c r="P9" s="43" t="s">
        <v>59</v>
      </c>
      <c r="Q9" s="26" t="str">
        <f>IF(ISNA(VLOOKUP(K9,#REF!,1,)),"不存在","存在")</f>
        <v>存在</v>
      </c>
    </row>
    <row r="10" ht="20.1" customHeight="1" spans="1:17">
      <c r="A10" s="12">
        <v>588</v>
      </c>
      <c r="B10" s="34" t="s">
        <v>73</v>
      </c>
      <c r="C10" s="34" t="s">
        <v>52</v>
      </c>
      <c r="D10" s="35">
        <v>74</v>
      </c>
      <c r="E10" s="36" t="s">
        <v>74</v>
      </c>
      <c r="F10" s="37"/>
      <c r="G10" s="37"/>
      <c r="H10" s="34" t="s">
        <v>75</v>
      </c>
      <c r="I10" s="34">
        <v>2</v>
      </c>
      <c r="J10" s="34" t="s">
        <v>76</v>
      </c>
      <c r="K10" s="34" t="s">
        <v>77</v>
      </c>
      <c r="L10" s="34" t="s">
        <v>66</v>
      </c>
      <c r="M10" s="37">
        <v>200</v>
      </c>
      <c r="N10" s="34" t="s">
        <v>78</v>
      </c>
      <c r="O10" s="21">
        <v>4</v>
      </c>
      <c r="P10" s="43" t="s">
        <v>59</v>
      </c>
      <c r="Q10" s="26" t="str">
        <f>IF(ISNA(VLOOKUP(K10,#REF!,1,)),"不存在","存在")</f>
        <v>存在</v>
      </c>
    </row>
    <row r="11" ht="20.1" customHeight="1" spans="1:17">
      <c r="A11" s="12">
        <v>589</v>
      </c>
      <c r="B11" s="34" t="s">
        <v>79</v>
      </c>
      <c r="C11" s="34" t="s">
        <v>52</v>
      </c>
      <c r="D11" s="35">
        <v>63</v>
      </c>
      <c r="E11" s="36" t="s">
        <v>74</v>
      </c>
      <c r="F11" s="37"/>
      <c r="G11" s="37"/>
      <c r="H11" s="34" t="s">
        <v>80</v>
      </c>
      <c r="I11" s="34">
        <v>2</v>
      </c>
      <c r="J11" s="34" t="s">
        <v>81</v>
      </c>
      <c r="K11" s="34" t="s">
        <v>82</v>
      </c>
      <c r="L11" s="34" t="s">
        <v>71</v>
      </c>
      <c r="M11" s="37">
        <v>200</v>
      </c>
      <c r="N11" s="34" t="s">
        <v>83</v>
      </c>
      <c r="O11" s="21">
        <v>5</v>
      </c>
      <c r="P11" s="43" t="s">
        <v>59</v>
      </c>
      <c r="Q11" s="26" t="str">
        <f>IF(ISNA(VLOOKUP(K11,#REF!,1,)),"不存在","存在")</f>
        <v>存在</v>
      </c>
    </row>
    <row r="12" ht="20.1" customHeight="1" spans="1:17">
      <c r="A12" s="12">
        <v>590</v>
      </c>
      <c r="B12" s="34" t="s">
        <v>84</v>
      </c>
      <c r="C12" s="34" t="s">
        <v>85</v>
      </c>
      <c r="D12" s="35">
        <v>67</v>
      </c>
      <c r="E12" s="36" t="s">
        <v>74</v>
      </c>
      <c r="F12" s="37"/>
      <c r="G12" s="37"/>
      <c r="H12" s="34" t="s">
        <v>86</v>
      </c>
      <c r="I12" s="34" t="s">
        <v>87</v>
      </c>
      <c r="J12" s="34" t="s">
        <v>88</v>
      </c>
      <c r="K12" s="34" t="s">
        <v>89</v>
      </c>
      <c r="L12" s="34" t="s">
        <v>90</v>
      </c>
      <c r="M12" s="37">
        <v>200</v>
      </c>
      <c r="N12" s="34"/>
      <c r="O12" s="21">
        <v>6</v>
      </c>
      <c r="P12" s="43" t="s">
        <v>59</v>
      </c>
      <c r="Q12" s="26" t="str">
        <f>IF(ISNA(VLOOKUP(K12,#REF!,1,)),"不存在","存在")</f>
        <v>存在</v>
      </c>
    </row>
    <row r="13" ht="20.1" customHeight="1" spans="1:17">
      <c r="A13" s="12">
        <v>591</v>
      </c>
      <c r="B13" s="34" t="s">
        <v>91</v>
      </c>
      <c r="C13" s="34" t="s">
        <v>52</v>
      </c>
      <c r="D13" s="35">
        <v>69</v>
      </c>
      <c r="E13" s="36" t="s">
        <v>53</v>
      </c>
      <c r="F13" s="37"/>
      <c r="G13" s="37"/>
      <c r="H13" s="34" t="s">
        <v>62</v>
      </c>
      <c r="I13" s="34" t="s">
        <v>92</v>
      </c>
      <c r="J13" s="34" t="s">
        <v>93</v>
      </c>
      <c r="K13" s="34" t="s">
        <v>94</v>
      </c>
      <c r="L13" s="34" t="s">
        <v>95</v>
      </c>
      <c r="M13" s="37">
        <v>200</v>
      </c>
      <c r="N13" s="34"/>
      <c r="O13" s="21">
        <v>7</v>
      </c>
      <c r="P13" s="43" t="s">
        <v>59</v>
      </c>
      <c r="Q13" s="26" t="str">
        <f>IF(ISNA(VLOOKUP(K13,#REF!,1,)),"不存在","存在")</f>
        <v>存在</v>
      </c>
    </row>
    <row r="14" ht="20.1" customHeight="1" spans="1:17">
      <c r="A14" s="12">
        <v>592</v>
      </c>
      <c r="B14" s="34" t="s">
        <v>96</v>
      </c>
      <c r="C14" s="34" t="s">
        <v>85</v>
      </c>
      <c r="D14" s="35">
        <v>67</v>
      </c>
      <c r="E14" s="36" t="s">
        <v>53</v>
      </c>
      <c r="F14" s="37"/>
      <c r="G14" s="37"/>
      <c r="H14" s="34" t="s">
        <v>80</v>
      </c>
      <c r="I14" s="34" t="s">
        <v>92</v>
      </c>
      <c r="J14" s="34" t="s">
        <v>97</v>
      </c>
      <c r="K14" s="34" t="s">
        <v>98</v>
      </c>
      <c r="L14" s="34" t="s">
        <v>66</v>
      </c>
      <c r="M14" s="37">
        <v>200</v>
      </c>
      <c r="N14" s="34"/>
      <c r="O14" s="21">
        <v>8</v>
      </c>
      <c r="P14" s="43" t="s">
        <v>59</v>
      </c>
      <c r="Q14" s="26" t="str">
        <f>IF(ISNA(VLOOKUP(K14,#REF!,1,)),"不存在","存在")</f>
        <v>存在</v>
      </c>
    </row>
    <row r="15" ht="20.1" customHeight="1" spans="1:17">
      <c r="A15" s="12">
        <v>593</v>
      </c>
      <c r="B15" s="34" t="s">
        <v>99</v>
      </c>
      <c r="C15" s="34" t="s">
        <v>85</v>
      </c>
      <c r="D15" s="35">
        <v>70</v>
      </c>
      <c r="E15" s="36" t="s">
        <v>53</v>
      </c>
      <c r="F15" s="37"/>
      <c r="G15" s="37"/>
      <c r="H15" s="34" t="s">
        <v>62</v>
      </c>
      <c r="I15" s="34">
        <v>2</v>
      </c>
      <c r="J15" s="34" t="s">
        <v>100</v>
      </c>
      <c r="K15" s="34" t="s">
        <v>101</v>
      </c>
      <c r="L15" s="34" t="s">
        <v>102</v>
      </c>
      <c r="M15" s="37">
        <v>200</v>
      </c>
      <c r="N15" s="34"/>
      <c r="O15" s="21">
        <v>9</v>
      </c>
      <c r="P15" s="43" t="s">
        <v>59</v>
      </c>
      <c r="Q15" s="26" t="str">
        <f>IF(ISNA(VLOOKUP(K15,#REF!,1,)),"不存在","存在")</f>
        <v>存在</v>
      </c>
    </row>
    <row r="16" ht="20.1" customHeight="1" spans="1:17">
      <c r="A16" s="12">
        <v>594</v>
      </c>
      <c r="B16" s="34" t="s">
        <v>103</v>
      </c>
      <c r="C16" s="34" t="s">
        <v>85</v>
      </c>
      <c r="D16" s="35">
        <v>69</v>
      </c>
      <c r="E16" s="36" t="s">
        <v>53</v>
      </c>
      <c r="F16" s="37"/>
      <c r="G16" s="37"/>
      <c r="H16" s="34"/>
      <c r="I16" s="34" t="s">
        <v>55</v>
      </c>
      <c r="J16" s="34" t="s">
        <v>104</v>
      </c>
      <c r="K16" s="34" t="s">
        <v>105</v>
      </c>
      <c r="L16" s="34" t="s">
        <v>71</v>
      </c>
      <c r="M16" s="37">
        <v>200</v>
      </c>
      <c r="N16" s="34"/>
      <c r="O16" s="21">
        <v>10</v>
      </c>
      <c r="P16" s="43" t="s">
        <v>59</v>
      </c>
      <c r="Q16" s="26" t="str">
        <f>IF(ISNA(VLOOKUP(K16,#REF!,1,)),"不存在","存在")</f>
        <v>存在</v>
      </c>
    </row>
    <row r="17" ht="20.1" customHeight="1" spans="1:17">
      <c r="A17" s="12">
        <v>595</v>
      </c>
      <c r="B17" s="34" t="s">
        <v>106</v>
      </c>
      <c r="C17" s="34" t="s">
        <v>85</v>
      </c>
      <c r="D17" s="35" t="s">
        <v>107</v>
      </c>
      <c r="E17" s="36" t="s">
        <v>74</v>
      </c>
      <c r="F17" s="37"/>
      <c r="G17" s="37"/>
      <c r="H17" s="34"/>
      <c r="I17" s="34" t="s">
        <v>63</v>
      </c>
      <c r="J17" s="34" t="s">
        <v>108</v>
      </c>
      <c r="K17" s="34" t="s">
        <v>109</v>
      </c>
      <c r="L17" s="34" t="s">
        <v>110</v>
      </c>
      <c r="M17" s="37">
        <v>200</v>
      </c>
      <c r="N17" s="34"/>
      <c r="O17" s="21">
        <v>11</v>
      </c>
      <c r="P17" s="43" t="s">
        <v>59</v>
      </c>
      <c r="Q17" s="26" t="str">
        <f>IF(ISNA(VLOOKUP(K17,#REF!,1,)),"不存在","存在")</f>
        <v>存在</v>
      </c>
    </row>
    <row r="18" ht="20.1" customHeight="1" spans="1:17">
      <c r="A18" s="12">
        <v>596</v>
      </c>
      <c r="B18" s="34" t="s">
        <v>111</v>
      </c>
      <c r="C18" s="34" t="s">
        <v>52</v>
      </c>
      <c r="D18" s="35">
        <v>71</v>
      </c>
      <c r="E18" s="36" t="s">
        <v>74</v>
      </c>
      <c r="F18" s="37"/>
      <c r="G18" s="37"/>
      <c r="H18" s="34"/>
      <c r="I18" s="34" t="s">
        <v>55</v>
      </c>
      <c r="J18" s="34" t="s">
        <v>112</v>
      </c>
      <c r="K18" s="34" t="s">
        <v>113</v>
      </c>
      <c r="L18" s="34" t="s">
        <v>66</v>
      </c>
      <c r="M18" s="37">
        <v>200</v>
      </c>
      <c r="N18" s="34"/>
      <c r="O18" s="21">
        <v>12</v>
      </c>
      <c r="P18" s="43" t="s">
        <v>59</v>
      </c>
      <c r="Q18" s="26" t="str">
        <f>IF(ISNA(VLOOKUP(K18,#REF!,1,)),"不存在","存在")</f>
        <v>存在</v>
      </c>
    </row>
    <row r="19" ht="20.1" customHeight="1" spans="1:17">
      <c r="A19" s="12">
        <v>597</v>
      </c>
      <c r="B19" s="34" t="s">
        <v>114</v>
      </c>
      <c r="C19" s="34" t="s">
        <v>85</v>
      </c>
      <c r="D19" s="35">
        <v>73</v>
      </c>
      <c r="E19" s="36" t="s">
        <v>53</v>
      </c>
      <c r="F19" s="37"/>
      <c r="G19" s="37"/>
      <c r="H19" s="34"/>
      <c r="I19" s="34" t="s">
        <v>63</v>
      </c>
      <c r="J19" s="34" t="s">
        <v>115</v>
      </c>
      <c r="K19" s="100" t="s">
        <v>116</v>
      </c>
      <c r="L19" s="34" t="s">
        <v>117</v>
      </c>
      <c r="M19" s="37">
        <v>200</v>
      </c>
      <c r="N19" s="34"/>
      <c r="O19" s="21">
        <v>13</v>
      </c>
      <c r="P19" s="43" t="s">
        <v>59</v>
      </c>
      <c r="Q19" s="26" t="str">
        <f>IF(ISNA(VLOOKUP(K19,#REF!,1,)),"不存在","存在")</f>
        <v>存在</v>
      </c>
    </row>
    <row r="20" ht="20.1" customHeight="1" spans="1:17">
      <c r="A20" s="12">
        <v>598</v>
      </c>
      <c r="B20" s="34" t="s">
        <v>118</v>
      </c>
      <c r="C20" s="34" t="s">
        <v>52</v>
      </c>
      <c r="D20" s="35">
        <v>65</v>
      </c>
      <c r="E20" s="36" t="s">
        <v>53</v>
      </c>
      <c r="F20" s="37"/>
      <c r="G20" s="37"/>
      <c r="H20" s="34" t="s">
        <v>54</v>
      </c>
      <c r="I20" s="34">
        <v>1</v>
      </c>
      <c r="J20" s="34" t="s">
        <v>119</v>
      </c>
      <c r="K20" s="34" t="s">
        <v>120</v>
      </c>
      <c r="L20" s="100" t="s">
        <v>121</v>
      </c>
      <c r="M20" s="37">
        <v>200</v>
      </c>
      <c r="N20" s="34"/>
      <c r="O20" s="21">
        <v>14</v>
      </c>
      <c r="P20" s="43" t="s">
        <v>59</v>
      </c>
      <c r="Q20" s="26" t="str">
        <f>IF(ISNA(VLOOKUP(K20,#REF!,1,)),"不存在","存在")</f>
        <v>存在</v>
      </c>
    </row>
    <row r="21" ht="20.1" customHeight="1" spans="1:17">
      <c r="A21" s="12">
        <v>599</v>
      </c>
      <c r="B21" s="34" t="s">
        <v>122</v>
      </c>
      <c r="C21" s="34" t="s">
        <v>52</v>
      </c>
      <c r="D21" s="35">
        <v>68</v>
      </c>
      <c r="E21" s="36" t="s">
        <v>53</v>
      </c>
      <c r="F21" s="37"/>
      <c r="G21" s="37"/>
      <c r="H21" s="34" t="s">
        <v>86</v>
      </c>
      <c r="I21" s="34">
        <v>2</v>
      </c>
      <c r="J21" s="34" t="s">
        <v>123</v>
      </c>
      <c r="K21" s="34" t="s">
        <v>124</v>
      </c>
      <c r="L21" s="34" t="s">
        <v>125</v>
      </c>
      <c r="M21" s="37">
        <v>200</v>
      </c>
      <c r="N21" s="34"/>
      <c r="O21" s="21">
        <v>15</v>
      </c>
      <c r="P21" s="43" t="s">
        <v>59</v>
      </c>
      <c r="Q21" s="26" t="str">
        <f>IF(ISNA(VLOOKUP(K21,#REF!,1,)),"不存在","存在")</f>
        <v>存在</v>
      </c>
    </row>
    <row r="22" ht="20.1" customHeight="1" spans="1:17">
      <c r="A22" s="12">
        <v>600</v>
      </c>
      <c r="B22" s="34" t="s">
        <v>126</v>
      </c>
      <c r="C22" s="34" t="s">
        <v>85</v>
      </c>
      <c r="D22" s="35">
        <v>68</v>
      </c>
      <c r="E22" s="36" t="s">
        <v>53</v>
      </c>
      <c r="F22" s="37"/>
      <c r="G22" s="37"/>
      <c r="H22" s="34" t="s">
        <v>62</v>
      </c>
      <c r="I22" s="34">
        <v>1</v>
      </c>
      <c r="J22" s="34" t="s">
        <v>127</v>
      </c>
      <c r="K22" s="34" t="s">
        <v>109</v>
      </c>
      <c r="L22" s="34" t="s">
        <v>128</v>
      </c>
      <c r="M22" s="37">
        <v>200</v>
      </c>
      <c r="N22" s="34"/>
      <c r="O22" s="21">
        <v>16</v>
      </c>
      <c r="P22" s="43" t="s">
        <v>59</v>
      </c>
      <c r="Q22" s="26" t="str">
        <f>IF(ISNA(VLOOKUP(K22,#REF!,1,)),"不存在","存在")</f>
        <v>存在</v>
      </c>
    </row>
    <row r="23" ht="20.1" customHeight="1" spans="1:17">
      <c r="A23" s="34">
        <v>601</v>
      </c>
      <c r="B23" s="34" t="s">
        <v>129</v>
      </c>
      <c r="C23" s="34" t="s">
        <v>85</v>
      </c>
      <c r="D23" s="34">
        <v>65</v>
      </c>
      <c r="E23" s="34" t="s">
        <v>53</v>
      </c>
      <c r="F23" s="34"/>
      <c r="G23" s="34"/>
      <c r="H23" s="34" t="s">
        <v>54</v>
      </c>
      <c r="I23" s="34" t="s">
        <v>87</v>
      </c>
      <c r="J23" s="100" t="s">
        <v>130</v>
      </c>
      <c r="K23" s="100" t="s">
        <v>89</v>
      </c>
      <c r="L23" s="100" t="s">
        <v>131</v>
      </c>
      <c r="M23" s="34">
        <v>200</v>
      </c>
      <c r="N23" s="34"/>
      <c r="O23" s="21">
        <v>17</v>
      </c>
      <c r="P23" s="43" t="s">
        <v>59</v>
      </c>
      <c r="Q23" s="26" t="str">
        <f>IF(ISNA(VLOOKUP(K23,#REF!,1,)),"不存在","存在")</f>
        <v>存在</v>
      </c>
    </row>
    <row r="24" ht="20.1" customHeight="1" spans="1:17">
      <c r="A24" s="34">
        <v>602</v>
      </c>
      <c r="B24" s="34" t="s">
        <v>132</v>
      </c>
      <c r="C24" s="34" t="s">
        <v>85</v>
      </c>
      <c r="D24" s="34">
        <v>63</v>
      </c>
      <c r="E24" s="34" t="s">
        <v>53</v>
      </c>
      <c r="F24" s="34"/>
      <c r="G24" s="34"/>
      <c r="H24" s="34" t="s">
        <v>62</v>
      </c>
      <c r="I24" s="34" t="s">
        <v>63</v>
      </c>
      <c r="J24" s="100" t="s">
        <v>133</v>
      </c>
      <c r="K24" s="100" t="s">
        <v>134</v>
      </c>
      <c r="L24" s="100" t="s">
        <v>135</v>
      </c>
      <c r="M24" s="34">
        <v>200</v>
      </c>
      <c r="N24" s="34"/>
      <c r="O24" s="21">
        <v>18</v>
      </c>
      <c r="P24" s="43" t="s">
        <v>59</v>
      </c>
      <c r="Q24" s="26" t="str">
        <f>IF(ISNA(VLOOKUP(K24,#REF!,1,)),"不存在","存在")</f>
        <v>存在</v>
      </c>
    </row>
    <row r="25" ht="20.1" customHeight="1" spans="1:17">
      <c r="A25" s="34">
        <v>603</v>
      </c>
      <c r="B25" s="34" t="s">
        <v>136</v>
      </c>
      <c r="C25" s="34" t="s">
        <v>52</v>
      </c>
      <c r="D25" s="34">
        <v>67</v>
      </c>
      <c r="E25" s="34" t="s">
        <v>137</v>
      </c>
      <c r="F25" s="34"/>
      <c r="G25" s="34"/>
      <c r="H25" s="34" t="s">
        <v>138</v>
      </c>
      <c r="I25" s="34" t="s">
        <v>63</v>
      </c>
      <c r="J25" s="100" t="s">
        <v>139</v>
      </c>
      <c r="K25" s="100" t="s">
        <v>140</v>
      </c>
      <c r="L25" s="100" t="s">
        <v>141</v>
      </c>
      <c r="M25" s="34">
        <v>200</v>
      </c>
      <c r="N25" s="34"/>
      <c r="O25" s="44">
        <v>19</v>
      </c>
      <c r="P25" s="43" t="s">
        <v>59</v>
      </c>
      <c r="Q25" s="26" t="str">
        <f>IF(ISNA(VLOOKUP(K25,#REF!,1,)),"不存在","存在")</f>
        <v>存在</v>
      </c>
    </row>
    <row r="33" ht="14.25" spans="11:11">
      <c r="K33" s="45"/>
    </row>
    <row r="49" ht="14.25" spans="14:14">
      <c r="N49" s="45"/>
    </row>
  </sheetData>
  <mergeCells count="19">
    <mergeCell ref="A1:B1"/>
    <mergeCell ref="A2:P2"/>
    <mergeCell ref="A3:P3"/>
    <mergeCell ref="F4:G4"/>
    <mergeCell ref="H4:J4"/>
    <mergeCell ref="A4:A6"/>
    <mergeCell ref="B4:B6"/>
    <mergeCell ref="C4:C6"/>
    <mergeCell ref="D4:D6"/>
    <mergeCell ref="E4:E6"/>
    <mergeCell ref="F5:F6"/>
    <mergeCell ref="G5:G6"/>
    <mergeCell ref="I5:I6"/>
    <mergeCell ref="J5:J6"/>
    <mergeCell ref="K4:K6"/>
    <mergeCell ref="L4:L6"/>
    <mergeCell ref="M4:M6"/>
    <mergeCell ref="N4:N6"/>
    <mergeCell ref="O4:P6"/>
  </mergeCells>
  <pageMargins left="0.75" right="0.75" top="1" bottom="1" header="0.511805555555556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9"/>
  <sheetViews>
    <sheetView tabSelected="1" workbookViewId="0">
      <selection activeCell="A3" sqref="A3:L41"/>
    </sheetView>
  </sheetViews>
  <sheetFormatPr defaultColWidth="9" defaultRowHeight="13.5"/>
  <cols>
    <col min="1" max="1" width="6.875" style="1" customWidth="1"/>
    <col min="2" max="2" width="9" style="1" customWidth="1"/>
    <col min="3" max="4" width="6" style="1" customWidth="1"/>
    <col min="5" max="5" width="17.5" style="2" customWidth="1"/>
    <col min="6" max="6" width="21.375" style="1" customWidth="1"/>
    <col min="7" max="7" width="21.625" style="1" customWidth="1"/>
    <col min="8" max="8" width="11.375" style="1" customWidth="1"/>
    <col min="9" max="9" width="17.75" style="1" customWidth="1"/>
    <col min="10" max="10" width="6.875" style="1" customWidth="1"/>
    <col min="11" max="11" width="8.75" style="1" customWidth="1"/>
    <col min="12" max="16384" width="9" style="3"/>
  </cols>
  <sheetData>
    <row r="1" ht="16.5" spans="1:2">
      <c r="A1" s="4" t="s">
        <v>142</v>
      </c>
      <c r="B1" s="4"/>
    </row>
    <row r="2" ht="20.25" spans="1:1">
      <c r="A2" s="5" t="s">
        <v>30</v>
      </c>
    </row>
    <row r="3" ht="28.5" spans="1:11">
      <c r="A3" s="6" t="s">
        <v>143</v>
      </c>
      <c r="B3" s="6"/>
      <c r="C3" s="6"/>
      <c r="D3" s="6"/>
      <c r="E3" s="7"/>
      <c r="F3" s="6"/>
      <c r="G3" s="6"/>
      <c r="H3" s="6"/>
      <c r="I3" s="6"/>
      <c r="J3" s="6"/>
      <c r="K3" s="6"/>
    </row>
    <row r="4" ht="20.25" spans="1:1">
      <c r="A4" s="5" t="s">
        <v>30</v>
      </c>
    </row>
    <row r="5" ht="16.5" spans="1:11">
      <c r="A5" s="8" t="s">
        <v>33</v>
      </c>
      <c r="K5" s="22"/>
    </row>
    <row r="6" ht="27" spans="1:11">
      <c r="A6" s="9" t="s">
        <v>2</v>
      </c>
      <c r="B6" s="10" t="s">
        <v>34</v>
      </c>
      <c r="C6" s="10" t="s">
        <v>35</v>
      </c>
      <c r="D6" s="10" t="s">
        <v>36</v>
      </c>
      <c r="E6" s="11" t="s">
        <v>37</v>
      </c>
      <c r="F6" s="10" t="s">
        <v>40</v>
      </c>
      <c r="G6" s="10" t="s">
        <v>41</v>
      </c>
      <c r="H6" s="10" t="s">
        <v>144</v>
      </c>
      <c r="I6" s="10" t="s">
        <v>43</v>
      </c>
      <c r="J6" s="23" t="s">
        <v>44</v>
      </c>
      <c r="K6" s="24"/>
    </row>
    <row r="7" ht="20.1" customHeight="1" spans="1:12">
      <c r="A7" s="12">
        <f t="shared" ref="A7:A9" si="0">ROW()-6</f>
        <v>1</v>
      </c>
      <c r="B7" s="13" t="s">
        <v>145</v>
      </c>
      <c r="C7" s="13" t="s">
        <v>52</v>
      </c>
      <c r="D7" s="14">
        <v>89</v>
      </c>
      <c r="E7" s="15" t="s">
        <v>61</v>
      </c>
      <c r="F7" s="16" t="s">
        <v>146</v>
      </c>
      <c r="G7" s="17" t="s">
        <v>147</v>
      </c>
      <c r="H7" s="18">
        <v>200</v>
      </c>
      <c r="I7" s="25" t="s">
        <v>148</v>
      </c>
      <c r="J7" s="13">
        <v>1</v>
      </c>
      <c r="K7" s="19" t="s">
        <v>59</v>
      </c>
      <c r="L7" s="26" t="str">
        <f>IF(ISNA(VLOOKUP(F7,#REF!,1,)),"不存在","存在")</f>
        <v>存在</v>
      </c>
    </row>
    <row r="8" ht="20.1" customHeight="1" spans="1:12">
      <c r="A8" s="12">
        <f t="shared" si="0"/>
        <v>2</v>
      </c>
      <c r="B8" s="13" t="s">
        <v>149</v>
      </c>
      <c r="C8" s="13" t="s">
        <v>85</v>
      </c>
      <c r="D8" s="14">
        <v>89</v>
      </c>
      <c r="E8" s="15" t="s">
        <v>61</v>
      </c>
      <c r="F8" s="19" t="s">
        <v>89</v>
      </c>
      <c r="G8" s="19" t="s">
        <v>150</v>
      </c>
      <c r="H8" s="18">
        <v>200</v>
      </c>
      <c r="I8" s="25" t="s">
        <v>148</v>
      </c>
      <c r="J8" s="13">
        <v>2</v>
      </c>
      <c r="K8" s="19" t="s">
        <v>59</v>
      </c>
      <c r="L8" s="26" t="str">
        <f>IF(ISNA(VLOOKUP(F8,#REF!,1,)),"不存在","存在")</f>
        <v>存在</v>
      </c>
    </row>
    <row r="9" ht="20.1" customHeight="1" spans="1:12">
      <c r="A9" s="12">
        <f t="shared" si="0"/>
        <v>3</v>
      </c>
      <c r="B9" s="13" t="s">
        <v>151</v>
      </c>
      <c r="C9" s="13" t="s">
        <v>52</v>
      </c>
      <c r="D9" s="14">
        <v>83</v>
      </c>
      <c r="E9" s="20" t="s">
        <v>53</v>
      </c>
      <c r="F9" s="19" t="s">
        <v>152</v>
      </c>
      <c r="G9" s="19" t="s">
        <v>153</v>
      </c>
      <c r="H9" s="18">
        <v>200</v>
      </c>
      <c r="I9" s="25" t="s">
        <v>154</v>
      </c>
      <c r="J9" s="13">
        <v>3</v>
      </c>
      <c r="K9" s="19" t="s">
        <v>59</v>
      </c>
      <c r="L9" s="26" t="str">
        <f>IF(ISNA(VLOOKUP(F9,#REF!,1,)),"不存在","存在")</f>
        <v>存在</v>
      </c>
    </row>
    <row r="10" ht="20.1" customHeight="1" spans="1:12">
      <c r="A10" s="12">
        <f t="shared" ref="A10:A19" si="1">ROW()-6</f>
        <v>4</v>
      </c>
      <c r="B10" s="13" t="s">
        <v>155</v>
      </c>
      <c r="C10" s="13" t="s">
        <v>85</v>
      </c>
      <c r="D10" s="14">
        <v>85</v>
      </c>
      <c r="E10" s="20" t="s">
        <v>74</v>
      </c>
      <c r="F10" s="19" t="s">
        <v>156</v>
      </c>
      <c r="G10" s="19" t="s">
        <v>157</v>
      </c>
      <c r="H10" s="18">
        <v>200</v>
      </c>
      <c r="I10" s="25" t="s">
        <v>158</v>
      </c>
      <c r="J10" s="13">
        <v>4</v>
      </c>
      <c r="K10" s="19" t="s">
        <v>59</v>
      </c>
      <c r="L10" s="26" t="str">
        <f>IF(ISNA(VLOOKUP(F10,#REF!,1,)),"不存在","存在")</f>
        <v>存在</v>
      </c>
    </row>
    <row r="11" ht="20.1" customHeight="1" spans="1:12">
      <c r="A11" s="12">
        <f t="shared" si="1"/>
        <v>5</v>
      </c>
      <c r="B11" s="13" t="s">
        <v>159</v>
      </c>
      <c r="C11" s="13" t="s">
        <v>85</v>
      </c>
      <c r="D11" s="14">
        <v>87</v>
      </c>
      <c r="E11" s="15" t="s">
        <v>61</v>
      </c>
      <c r="F11" s="19" t="s">
        <v>156</v>
      </c>
      <c r="G11" s="19" t="s">
        <v>160</v>
      </c>
      <c r="H11" s="18">
        <v>200</v>
      </c>
      <c r="I11" s="25" t="s">
        <v>161</v>
      </c>
      <c r="J11" s="13">
        <v>5</v>
      </c>
      <c r="K11" s="19" t="s">
        <v>59</v>
      </c>
      <c r="L11" s="26" t="str">
        <f>IF(ISNA(VLOOKUP(F11,#REF!,1,)),"不存在","存在")</f>
        <v>存在</v>
      </c>
    </row>
    <row r="12" ht="20.1" customHeight="1" spans="1:12">
      <c r="A12" s="12">
        <f t="shared" si="1"/>
        <v>6</v>
      </c>
      <c r="B12" s="13" t="s">
        <v>162</v>
      </c>
      <c r="C12" s="13" t="s">
        <v>52</v>
      </c>
      <c r="D12" s="14">
        <v>83</v>
      </c>
      <c r="E12" s="15" t="s">
        <v>61</v>
      </c>
      <c r="F12" s="19" t="s">
        <v>163</v>
      </c>
      <c r="G12" s="19" t="s">
        <v>164</v>
      </c>
      <c r="H12" s="18">
        <v>200</v>
      </c>
      <c r="I12" s="25" t="s">
        <v>165</v>
      </c>
      <c r="J12" s="13">
        <v>6</v>
      </c>
      <c r="K12" s="19" t="s">
        <v>59</v>
      </c>
      <c r="L12" s="26" t="str">
        <f>IF(ISNA(VLOOKUP(F12,#REF!,1,)),"不存在","存在")</f>
        <v>存在</v>
      </c>
    </row>
    <row r="13" ht="20.1" customHeight="1" spans="1:12">
      <c r="A13" s="12">
        <f t="shared" si="1"/>
        <v>7</v>
      </c>
      <c r="B13" s="13" t="s">
        <v>166</v>
      </c>
      <c r="C13" s="13" t="s">
        <v>52</v>
      </c>
      <c r="D13" s="14">
        <v>90</v>
      </c>
      <c r="E13" s="15" t="s">
        <v>61</v>
      </c>
      <c r="F13" s="19" t="s">
        <v>167</v>
      </c>
      <c r="G13" s="19" t="s">
        <v>168</v>
      </c>
      <c r="H13" s="18">
        <v>200</v>
      </c>
      <c r="I13" s="25" t="s">
        <v>169</v>
      </c>
      <c r="J13" s="13">
        <v>7</v>
      </c>
      <c r="K13" s="19" t="s">
        <v>59</v>
      </c>
      <c r="L13" s="26" t="str">
        <f>IF(ISNA(VLOOKUP(F13,#REF!,1,)),"不存在","存在")</f>
        <v>存在</v>
      </c>
    </row>
    <row r="14" ht="20.1" customHeight="1" spans="1:12">
      <c r="A14" s="12">
        <f t="shared" si="1"/>
        <v>8</v>
      </c>
      <c r="B14" s="13" t="s">
        <v>170</v>
      </c>
      <c r="C14" s="13" t="s">
        <v>85</v>
      </c>
      <c r="D14" s="14">
        <v>94</v>
      </c>
      <c r="E14" s="15" t="s">
        <v>61</v>
      </c>
      <c r="F14" s="19" t="s">
        <v>171</v>
      </c>
      <c r="G14" s="19" t="s">
        <v>172</v>
      </c>
      <c r="H14" s="18">
        <v>200</v>
      </c>
      <c r="I14" s="25" t="s">
        <v>173</v>
      </c>
      <c r="J14" s="13">
        <v>8</v>
      </c>
      <c r="K14" s="19" t="s">
        <v>59</v>
      </c>
      <c r="L14" s="26" t="str">
        <f>IF(ISNA(VLOOKUP(F14,#REF!,1,)),"不存在","存在")</f>
        <v>存在</v>
      </c>
    </row>
    <row r="15" ht="20.1" customHeight="1" spans="1:12">
      <c r="A15" s="12">
        <f t="shared" si="1"/>
        <v>9</v>
      </c>
      <c r="B15" s="13" t="s">
        <v>174</v>
      </c>
      <c r="C15" s="13" t="s">
        <v>52</v>
      </c>
      <c r="D15" s="14">
        <v>87</v>
      </c>
      <c r="E15" s="15" t="s">
        <v>61</v>
      </c>
      <c r="F15" s="19" t="s">
        <v>70</v>
      </c>
      <c r="G15" s="19" t="s">
        <v>175</v>
      </c>
      <c r="H15" s="18">
        <v>200</v>
      </c>
      <c r="I15" s="25"/>
      <c r="J15" s="13">
        <v>9</v>
      </c>
      <c r="K15" s="19" t="s">
        <v>59</v>
      </c>
      <c r="L15" s="26" t="str">
        <f>IF(ISNA(VLOOKUP(F15,#REF!,1,)),"不存在","存在")</f>
        <v>存在</v>
      </c>
    </row>
    <row r="16" ht="20.1" customHeight="1" spans="1:12">
      <c r="A16" s="12">
        <f t="shared" si="1"/>
        <v>10</v>
      </c>
      <c r="B16" s="13" t="s">
        <v>176</v>
      </c>
      <c r="C16" s="13" t="s">
        <v>52</v>
      </c>
      <c r="D16" s="14">
        <v>82</v>
      </c>
      <c r="E16" s="15" t="s">
        <v>61</v>
      </c>
      <c r="F16" s="19" t="s">
        <v>167</v>
      </c>
      <c r="G16" s="19" t="s">
        <v>177</v>
      </c>
      <c r="H16" s="18">
        <v>200</v>
      </c>
      <c r="I16" s="25"/>
      <c r="J16" s="13">
        <v>10</v>
      </c>
      <c r="K16" s="19" t="s">
        <v>59</v>
      </c>
      <c r="L16" s="26" t="str">
        <f>IF(ISNA(VLOOKUP(F16,#REF!,1,)),"不存在","存在")</f>
        <v>存在</v>
      </c>
    </row>
    <row r="17" ht="20.1" customHeight="1" spans="1:12">
      <c r="A17" s="12">
        <f t="shared" si="1"/>
        <v>11</v>
      </c>
      <c r="B17" s="13" t="s">
        <v>178</v>
      </c>
      <c r="C17" s="13" t="s">
        <v>52</v>
      </c>
      <c r="D17" s="14">
        <v>85</v>
      </c>
      <c r="E17" s="20" t="s">
        <v>53</v>
      </c>
      <c r="F17" s="19" t="s">
        <v>179</v>
      </c>
      <c r="G17" s="19" t="s">
        <v>180</v>
      </c>
      <c r="H17" s="18">
        <v>200</v>
      </c>
      <c r="I17" s="25"/>
      <c r="J17" s="13">
        <v>11</v>
      </c>
      <c r="K17" s="19" t="s">
        <v>59</v>
      </c>
      <c r="L17" s="26" t="str">
        <f>IF(ISNA(VLOOKUP(F17,#REF!,1,)),"不存在","存在")</f>
        <v>存在</v>
      </c>
    </row>
    <row r="18" ht="20.1" customHeight="1" spans="1:12">
      <c r="A18" s="12">
        <f t="shared" si="1"/>
        <v>12</v>
      </c>
      <c r="B18" s="13" t="s">
        <v>181</v>
      </c>
      <c r="C18" s="13" t="s">
        <v>85</v>
      </c>
      <c r="D18" s="14">
        <v>87</v>
      </c>
      <c r="E18" s="15" t="s">
        <v>61</v>
      </c>
      <c r="F18" s="19" t="s">
        <v>182</v>
      </c>
      <c r="G18" s="19" t="s">
        <v>183</v>
      </c>
      <c r="H18" s="18">
        <v>200</v>
      </c>
      <c r="I18" s="25"/>
      <c r="J18" s="13">
        <v>12</v>
      </c>
      <c r="K18" s="19" t="s">
        <v>59</v>
      </c>
      <c r="L18" s="26" t="str">
        <f>IF(ISNA(VLOOKUP(F18,#REF!,1,)),"不存在","存在")</f>
        <v>存在</v>
      </c>
    </row>
    <row r="19" ht="20.1" customHeight="1" spans="1:12">
      <c r="A19" s="12">
        <f t="shared" si="1"/>
        <v>13</v>
      </c>
      <c r="B19" s="13" t="s">
        <v>184</v>
      </c>
      <c r="C19" s="13" t="s">
        <v>85</v>
      </c>
      <c r="D19" s="14">
        <v>82</v>
      </c>
      <c r="E19" s="20" t="s">
        <v>53</v>
      </c>
      <c r="F19" s="19" t="s">
        <v>185</v>
      </c>
      <c r="G19" s="19" t="s">
        <v>186</v>
      </c>
      <c r="H19" s="18">
        <v>200</v>
      </c>
      <c r="I19" s="25"/>
      <c r="J19" s="13">
        <v>13</v>
      </c>
      <c r="K19" s="19" t="s">
        <v>59</v>
      </c>
      <c r="L19" s="26" t="str">
        <f>IF(ISNA(VLOOKUP(F19,#REF!,1,)),"不存在","存在")</f>
        <v>存在</v>
      </c>
    </row>
    <row r="20" ht="20.1" customHeight="1" spans="1:12">
      <c r="A20" s="12">
        <f t="shared" ref="A20:A29" si="2">ROW()-6</f>
        <v>14</v>
      </c>
      <c r="B20" s="13" t="s">
        <v>187</v>
      </c>
      <c r="C20" s="13" t="s">
        <v>52</v>
      </c>
      <c r="D20" s="14">
        <v>83</v>
      </c>
      <c r="E20" s="15" t="s">
        <v>61</v>
      </c>
      <c r="F20" s="19" t="s">
        <v>188</v>
      </c>
      <c r="G20" s="19" t="s">
        <v>189</v>
      </c>
      <c r="H20" s="18">
        <v>200</v>
      </c>
      <c r="I20" s="25"/>
      <c r="J20" s="13">
        <v>14</v>
      </c>
      <c r="K20" s="19" t="s">
        <v>59</v>
      </c>
      <c r="L20" s="26" t="str">
        <f>IF(ISNA(VLOOKUP(F20,#REF!,1,)),"不存在","存在")</f>
        <v>存在</v>
      </c>
    </row>
    <row r="21" ht="20.1" customHeight="1" spans="1:12">
      <c r="A21" s="12">
        <f t="shared" si="2"/>
        <v>15</v>
      </c>
      <c r="B21" s="13" t="s">
        <v>190</v>
      </c>
      <c r="C21" s="13" t="s">
        <v>52</v>
      </c>
      <c r="D21" s="14">
        <v>81</v>
      </c>
      <c r="E21" s="15" t="s">
        <v>61</v>
      </c>
      <c r="F21" s="19" t="s">
        <v>82</v>
      </c>
      <c r="G21" s="19" t="s">
        <v>191</v>
      </c>
      <c r="H21" s="18">
        <v>200</v>
      </c>
      <c r="I21" s="25" t="s">
        <v>192</v>
      </c>
      <c r="J21" s="13">
        <v>15</v>
      </c>
      <c r="K21" s="19" t="s">
        <v>59</v>
      </c>
      <c r="L21" s="26" t="str">
        <f>IF(ISNA(VLOOKUP(F21,#REF!,1,)),"不存在","存在")</f>
        <v>存在</v>
      </c>
    </row>
    <row r="22" ht="20.1" customHeight="1" spans="1:12">
      <c r="A22" s="12">
        <f t="shared" si="2"/>
        <v>16</v>
      </c>
      <c r="B22" s="13" t="s">
        <v>193</v>
      </c>
      <c r="C22" s="13" t="s">
        <v>85</v>
      </c>
      <c r="D22" s="14">
        <v>81</v>
      </c>
      <c r="E22" s="20" t="s">
        <v>74</v>
      </c>
      <c r="F22" s="19" t="s">
        <v>134</v>
      </c>
      <c r="G22" s="19" t="s">
        <v>194</v>
      </c>
      <c r="H22" s="18">
        <v>200</v>
      </c>
      <c r="I22" s="25"/>
      <c r="J22" s="13">
        <v>16</v>
      </c>
      <c r="K22" s="19" t="s">
        <v>59</v>
      </c>
      <c r="L22" s="26" t="str">
        <f>IF(ISNA(VLOOKUP(F22,#REF!,1,)),"不存在","存在")</f>
        <v>存在</v>
      </c>
    </row>
    <row r="23" ht="20.1" customHeight="1" spans="1:12">
      <c r="A23" s="12">
        <f t="shared" si="2"/>
        <v>17</v>
      </c>
      <c r="B23" s="13" t="s">
        <v>195</v>
      </c>
      <c r="C23" s="13" t="s">
        <v>52</v>
      </c>
      <c r="D23" s="14">
        <v>81</v>
      </c>
      <c r="E23" s="15" t="s">
        <v>61</v>
      </c>
      <c r="F23" s="19" t="s">
        <v>196</v>
      </c>
      <c r="G23" s="19" t="s">
        <v>197</v>
      </c>
      <c r="H23" s="18">
        <v>200</v>
      </c>
      <c r="I23" s="25"/>
      <c r="J23" s="13">
        <v>17</v>
      </c>
      <c r="K23" s="19" t="s">
        <v>59</v>
      </c>
      <c r="L23" s="26" t="str">
        <f>IF(ISNA(VLOOKUP(F23,#REF!,1,)),"不存在","存在")</f>
        <v>存在</v>
      </c>
    </row>
    <row r="24" ht="20.1" customHeight="1" spans="1:12">
      <c r="A24" s="12">
        <f t="shared" si="2"/>
        <v>18</v>
      </c>
      <c r="B24" s="13" t="s">
        <v>198</v>
      </c>
      <c r="C24" s="13" t="s">
        <v>52</v>
      </c>
      <c r="D24" s="14">
        <v>80</v>
      </c>
      <c r="E24" s="15" t="s">
        <v>61</v>
      </c>
      <c r="F24" s="19" t="s">
        <v>65</v>
      </c>
      <c r="G24" s="19" t="s">
        <v>199</v>
      </c>
      <c r="H24" s="18">
        <v>200</v>
      </c>
      <c r="I24" s="25"/>
      <c r="J24" s="13">
        <v>18</v>
      </c>
      <c r="K24" s="19" t="s">
        <v>59</v>
      </c>
      <c r="L24" s="26" t="str">
        <f>IF(ISNA(VLOOKUP(F24,#REF!,1,)),"不存在","存在")</f>
        <v>存在</v>
      </c>
    </row>
    <row r="25" ht="20.1" customHeight="1" spans="1:12">
      <c r="A25" s="12">
        <f t="shared" si="2"/>
        <v>19</v>
      </c>
      <c r="B25" s="13" t="s">
        <v>200</v>
      </c>
      <c r="C25" s="13" t="s">
        <v>52</v>
      </c>
      <c r="D25" s="14">
        <v>80</v>
      </c>
      <c r="E25" s="15" t="s">
        <v>61</v>
      </c>
      <c r="F25" s="19" t="s">
        <v>179</v>
      </c>
      <c r="G25" s="19" t="s">
        <v>201</v>
      </c>
      <c r="H25" s="18">
        <v>200</v>
      </c>
      <c r="I25" s="25"/>
      <c r="J25" s="13">
        <v>19</v>
      </c>
      <c r="K25" s="19" t="s">
        <v>59</v>
      </c>
      <c r="L25" s="26" t="str">
        <f>IF(ISNA(VLOOKUP(F25,#REF!,1,)),"不存在","存在")</f>
        <v>存在</v>
      </c>
    </row>
    <row r="26" ht="20.1" customHeight="1" spans="1:12">
      <c r="A26" s="12">
        <f t="shared" si="2"/>
        <v>20</v>
      </c>
      <c r="B26" s="13" t="s">
        <v>202</v>
      </c>
      <c r="C26" s="13" t="s">
        <v>52</v>
      </c>
      <c r="D26" s="14">
        <v>81</v>
      </c>
      <c r="E26" s="15" t="s">
        <v>61</v>
      </c>
      <c r="F26" s="19" t="s">
        <v>203</v>
      </c>
      <c r="G26" s="19" t="s">
        <v>204</v>
      </c>
      <c r="H26" s="18">
        <v>200</v>
      </c>
      <c r="I26" s="25" t="s">
        <v>205</v>
      </c>
      <c r="J26" s="13">
        <v>20</v>
      </c>
      <c r="K26" s="19" t="s">
        <v>59</v>
      </c>
      <c r="L26" s="26" t="str">
        <f>IF(ISNA(VLOOKUP(F26,#REF!,1,)),"不存在","存在")</f>
        <v>存在</v>
      </c>
    </row>
    <row r="27" ht="20.1" customHeight="1" spans="1:12">
      <c r="A27" s="12">
        <f t="shared" si="2"/>
        <v>21</v>
      </c>
      <c r="B27" s="13" t="s">
        <v>206</v>
      </c>
      <c r="C27" s="13" t="s">
        <v>52</v>
      </c>
      <c r="D27" s="14">
        <v>82</v>
      </c>
      <c r="E27" s="20" t="s">
        <v>53</v>
      </c>
      <c r="F27" s="19" t="s">
        <v>207</v>
      </c>
      <c r="G27" s="19" t="s">
        <v>208</v>
      </c>
      <c r="H27" s="21">
        <v>200</v>
      </c>
      <c r="I27" s="25" t="s">
        <v>209</v>
      </c>
      <c r="J27" s="13">
        <v>21</v>
      </c>
      <c r="K27" s="19" t="s">
        <v>59</v>
      </c>
      <c r="L27" s="26" t="str">
        <f>IF(ISNA(VLOOKUP(F27,#REF!,1,)),"不存在","存在")</f>
        <v>存在</v>
      </c>
    </row>
    <row r="28" ht="20.1" customHeight="1" spans="1:12">
      <c r="A28" s="12">
        <f t="shared" si="2"/>
        <v>22</v>
      </c>
      <c r="B28" s="13" t="s">
        <v>210</v>
      </c>
      <c r="C28" s="13" t="s">
        <v>52</v>
      </c>
      <c r="D28" s="14">
        <v>81</v>
      </c>
      <c r="E28" s="15" t="s">
        <v>61</v>
      </c>
      <c r="F28" s="19" t="s">
        <v>188</v>
      </c>
      <c r="G28" s="19" t="s">
        <v>211</v>
      </c>
      <c r="H28" s="21">
        <v>200</v>
      </c>
      <c r="I28" s="25" t="s">
        <v>212</v>
      </c>
      <c r="J28" s="13">
        <v>22</v>
      </c>
      <c r="K28" s="19" t="s">
        <v>59</v>
      </c>
      <c r="L28" s="26" t="str">
        <f>IF(ISNA(VLOOKUP(F28,#REF!,1,)),"不存在","存在")</f>
        <v>存在</v>
      </c>
    </row>
    <row r="29" ht="20.1" customHeight="1" spans="1:12">
      <c r="A29" s="12">
        <f t="shared" si="2"/>
        <v>23</v>
      </c>
      <c r="B29" s="13" t="s">
        <v>213</v>
      </c>
      <c r="C29" s="13" t="s">
        <v>85</v>
      </c>
      <c r="D29" s="14">
        <v>86</v>
      </c>
      <c r="E29" s="20" t="s">
        <v>53</v>
      </c>
      <c r="F29" s="19" t="s">
        <v>214</v>
      </c>
      <c r="G29" s="19" t="s">
        <v>215</v>
      </c>
      <c r="H29" s="21">
        <v>200</v>
      </c>
      <c r="I29" s="25" t="s">
        <v>216</v>
      </c>
      <c r="J29" s="13">
        <v>23</v>
      </c>
      <c r="K29" s="19" t="s">
        <v>59</v>
      </c>
      <c r="L29" s="26" t="str">
        <f>IF(ISNA(VLOOKUP(F29,#REF!,1,)),"不存在","存在")</f>
        <v>存在</v>
      </c>
    </row>
    <row r="30" ht="20.1" customHeight="1" spans="1:12">
      <c r="A30" s="12">
        <f t="shared" ref="A30:A39" si="3">ROW()-6</f>
        <v>24</v>
      </c>
      <c r="B30" s="13" t="s">
        <v>217</v>
      </c>
      <c r="C30" s="13" t="s">
        <v>52</v>
      </c>
      <c r="D30" s="14">
        <v>82</v>
      </c>
      <c r="E30" s="20" t="s">
        <v>53</v>
      </c>
      <c r="F30" s="19" t="s">
        <v>163</v>
      </c>
      <c r="G30" s="19" t="s">
        <v>218</v>
      </c>
      <c r="H30" s="21">
        <v>200</v>
      </c>
      <c r="I30" s="25" t="s">
        <v>219</v>
      </c>
      <c r="J30" s="13">
        <v>24</v>
      </c>
      <c r="K30" s="19" t="s">
        <v>59</v>
      </c>
      <c r="L30" s="26" t="str">
        <f>IF(ISNA(VLOOKUP(F30,#REF!,1,)),"不存在","存在")</f>
        <v>存在</v>
      </c>
    </row>
    <row r="31" ht="20.1" customHeight="1" spans="1:12">
      <c r="A31" s="12">
        <f t="shared" si="3"/>
        <v>25</v>
      </c>
      <c r="B31" s="13" t="s">
        <v>220</v>
      </c>
      <c r="C31" s="13" t="s">
        <v>52</v>
      </c>
      <c r="D31" s="14" t="s">
        <v>221</v>
      </c>
      <c r="E31" s="15" t="s">
        <v>61</v>
      </c>
      <c r="F31" s="19" t="s">
        <v>179</v>
      </c>
      <c r="G31" s="19" t="s">
        <v>222</v>
      </c>
      <c r="H31" s="21">
        <v>200</v>
      </c>
      <c r="I31" s="25" t="s">
        <v>223</v>
      </c>
      <c r="J31" s="13">
        <v>25</v>
      </c>
      <c r="K31" s="19" t="s">
        <v>59</v>
      </c>
      <c r="L31" s="26" t="str">
        <f>IF(ISNA(VLOOKUP(F31,#REF!,1,)),"不存在","存在")</f>
        <v>存在</v>
      </c>
    </row>
    <row r="32" ht="20.1" customHeight="1" spans="1:12">
      <c r="A32" s="12">
        <f t="shared" si="3"/>
        <v>26</v>
      </c>
      <c r="B32" s="13" t="s">
        <v>224</v>
      </c>
      <c r="C32" s="13" t="s">
        <v>52</v>
      </c>
      <c r="D32" s="14">
        <v>80</v>
      </c>
      <c r="E32" s="15" t="s">
        <v>61</v>
      </c>
      <c r="F32" s="19" t="s">
        <v>167</v>
      </c>
      <c r="G32" s="19" t="s">
        <v>225</v>
      </c>
      <c r="H32" s="18">
        <v>200</v>
      </c>
      <c r="I32" s="25"/>
      <c r="J32" s="13">
        <v>26</v>
      </c>
      <c r="K32" s="19" t="s">
        <v>59</v>
      </c>
      <c r="L32" s="26" t="str">
        <f>IF(ISNA(VLOOKUP(F32,#REF!,1,)),"不存在","存在")</f>
        <v>存在</v>
      </c>
    </row>
    <row r="33" ht="20.1" customHeight="1" spans="1:12">
      <c r="A33" s="12">
        <f t="shared" si="3"/>
        <v>27</v>
      </c>
      <c r="B33" s="13" t="s">
        <v>226</v>
      </c>
      <c r="C33" s="13" t="s">
        <v>85</v>
      </c>
      <c r="D33" s="14">
        <v>81</v>
      </c>
      <c r="E33" s="20" t="s">
        <v>74</v>
      </c>
      <c r="F33" s="19" t="s">
        <v>227</v>
      </c>
      <c r="G33" s="19" t="s">
        <v>228</v>
      </c>
      <c r="H33" s="18">
        <v>200</v>
      </c>
      <c r="I33" s="25"/>
      <c r="J33" s="13">
        <v>27</v>
      </c>
      <c r="K33" s="19" t="s">
        <v>59</v>
      </c>
      <c r="L33" s="26" t="str">
        <f>IF(ISNA(VLOOKUP(F33,#REF!,1,)),"不存在","存在")</f>
        <v>存在</v>
      </c>
    </row>
    <row r="34" ht="20.1" customHeight="1" spans="1:12">
      <c r="A34" s="12">
        <f t="shared" si="3"/>
        <v>28</v>
      </c>
      <c r="B34" s="13" t="s">
        <v>229</v>
      </c>
      <c r="C34" s="13" t="s">
        <v>85</v>
      </c>
      <c r="D34" s="14" t="s">
        <v>230</v>
      </c>
      <c r="E34" s="20" t="s">
        <v>53</v>
      </c>
      <c r="F34" s="19" t="s">
        <v>231</v>
      </c>
      <c r="G34" s="19" t="s">
        <v>232</v>
      </c>
      <c r="H34" s="21">
        <v>200</v>
      </c>
      <c r="I34" s="25"/>
      <c r="J34" s="13">
        <v>28</v>
      </c>
      <c r="K34" s="19" t="s">
        <v>59</v>
      </c>
      <c r="L34" s="26" t="str">
        <f>IF(ISNA(VLOOKUP(F34,#REF!,1,)),"不存在","存在")</f>
        <v>存在</v>
      </c>
    </row>
    <row r="35" ht="20.1" customHeight="1" spans="1:12">
      <c r="A35" s="12">
        <f t="shared" si="3"/>
        <v>29</v>
      </c>
      <c r="B35" s="13" t="s">
        <v>233</v>
      </c>
      <c r="C35" s="13" t="s">
        <v>85</v>
      </c>
      <c r="D35" s="14" t="s">
        <v>234</v>
      </c>
      <c r="E35" s="20" t="s">
        <v>74</v>
      </c>
      <c r="F35" s="19" t="s">
        <v>235</v>
      </c>
      <c r="G35" s="19" t="s">
        <v>236</v>
      </c>
      <c r="H35" s="21">
        <v>200</v>
      </c>
      <c r="I35" s="25"/>
      <c r="J35" s="13">
        <v>29</v>
      </c>
      <c r="K35" s="19" t="s">
        <v>59</v>
      </c>
      <c r="L35" s="26" t="str">
        <f>IF(ISNA(VLOOKUP(F35,#REF!,1,)),"不存在","存在")</f>
        <v>存在</v>
      </c>
    </row>
    <row r="36" ht="20.1" customHeight="1" spans="1:12">
      <c r="A36" s="12">
        <f t="shared" si="3"/>
        <v>30</v>
      </c>
      <c r="B36" s="13" t="s">
        <v>237</v>
      </c>
      <c r="C36" s="13" t="s">
        <v>52</v>
      </c>
      <c r="D36" s="14">
        <v>88</v>
      </c>
      <c r="E36" s="20" t="s">
        <v>53</v>
      </c>
      <c r="F36" s="19" t="s">
        <v>238</v>
      </c>
      <c r="G36" s="19" t="s">
        <v>239</v>
      </c>
      <c r="H36" s="18">
        <v>200</v>
      </c>
      <c r="I36" s="25"/>
      <c r="J36" s="13">
        <v>30</v>
      </c>
      <c r="K36" s="19" t="s">
        <v>59</v>
      </c>
      <c r="L36" s="26" t="str">
        <f>IF(ISNA(VLOOKUP(F36,#REF!,1,)),"不存在","存在")</f>
        <v>存在</v>
      </c>
    </row>
    <row r="37" ht="20.1" customHeight="1" spans="1:12">
      <c r="A37" s="12">
        <f t="shared" si="3"/>
        <v>31</v>
      </c>
      <c r="B37" s="13" t="s">
        <v>240</v>
      </c>
      <c r="C37" s="13" t="s">
        <v>85</v>
      </c>
      <c r="D37" s="14">
        <v>90</v>
      </c>
      <c r="E37" s="20" t="s">
        <v>53</v>
      </c>
      <c r="F37" s="101" t="s">
        <v>156</v>
      </c>
      <c r="G37" s="101" t="s">
        <v>241</v>
      </c>
      <c r="H37" s="18">
        <v>200</v>
      </c>
      <c r="I37" s="25"/>
      <c r="J37" s="13">
        <v>31</v>
      </c>
      <c r="K37" s="19" t="s">
        <v>59</v>
      </c>
      <c r="L37" s="26" t="str">
        <f>IF(ISNA(VLOOKUP(F37,#REF!,1,)),"不存在","存在")</f>
        <v>存在</v>
      </c>
    </row>
    <row r="38" ht="20.1" customHeight="1" spans="1:12">
      <c r="A38" s="12">
        <f t="shared" si="3"/>
        <v>32</v>
      </c>
      <c r="B38" s="13" t="s">
        <v>242</v>
      </c>
      <c r="C38" s="13" t="s">
        <v>52</v>
      </c>
      <c r="D38" s="14">
        <v>80</v>
      </c>
      <c r="E38" s="15" t="s">
        <v>61</v>
      </c>
      <c r="F38" s="19" t="s">
        <v>94</v>
      </c>
      <c r="G38" s="19" t="s">
        <v>243</v>
      </c>
      <c r="H38" s="21">
        <v>200</v>
      </c>
      <c r="I38" s="25"/>
      <c r="J38" s="13">
        <v>32</v>
      </c>
      <c r="K38" s="19" t="s">
        <v>59</v>
      </c>
      <c r="L38" s="26" t="str">
        <f>IF(ISNA(VLOOKUP(F38,#REF!,1,)),"不存在","存在")</f>
        <v>存在</v>
      </c>
    </row>
    <row r="39" ht="20.1" customHeight="1" spans="1:12">
      <c r="A39" s="12">
        <f t="shared" si="3"/>
        <v>33</v>
      </c>
      <c r="B39" s="13" t="s">
        <v>244</v>
      </c>
      <c r="C39" s="13" t="s">
        <v>52</v>
      </c>
      <c r="D39" s="14">
        <v>83</v>
      </c>
      <c r="E39" s="15" t="s">
        <v>61</v>
      </c>
      <c r="F39" s="19" t="s">
        <v>245</v>
      </c>
      <c r="G39" s="19" t="s">
        <v>246</v>
      </c>
      <c r="H39" s="21">
        <v>200</v>
      </c>
      <c r="I39" s="25"/>
      <c r="J39" s="13">
        <v>33</v>
      </c>
      <c r="K39" s="19" t="s">
        <v>59</v>
      </c>
      <c r="L39" s="26" t="str">
        <f>IF(ISNA(VLOOKUP(F39,#REF!,1,)),"不存在","存在")</f>
        <v>存在</v>
      </c>
    </row>
    <row r="40" ht="20.1" customHeight="1" spans="1:12">
      <c r="A40" s="12">
        <f t="shared" ref="A40:A41" si="4">ROW()-6</f>
        <v>34</v>
      </c>
      <c r="B40" s="13" t="s">
        <v>247</v>
      </c>
      <c r="C40" s="13" t="s">
        <v>52</v>
      </c>
      <c r="D40" s="14">
        <v>80</v>
      </c>
      <c r="E40" s="15" t="s">
        <v>61</v>
      </c>
      <c r="F40" s="19" t="s">
        <v>94</v>
      </c>
      <c r="G40" s="19" t="s">
        <v>248</v>
      </c>
      <c r="H40" s="21">
        <v>200</v>
      </c>
      <c r="I40" s="25"/>
      <c r="J40" s="13">
        <v>34</v>
      </c>
      <c r="K40" s="19" t="s">
        <v>59</v>
      </c>
      <c r="L40" s="26" t="str">
        <f>IF(ISNA(VLOOKUP(F40,#REF!,1,)),"不存在","存在")</f>
        <v>存在</v>
      </c>
    </row>
    <row r="41" ht="20.1" customHeight="1" spans="1:12">
      <c r="A41" s="12">
        <f t="shared" si="4"/>
        <v>35</v>
      </c>
      <c r="B41" s="13" t="s">
        <v>249</v>
      </c>
      <c r="C41" s="13" t="s">
        <v>85</v>
      </c>
      <c r="D41" s="14">
        <v>91</v>
      </c>
      <c r="E41" s="20" t="s">
        <v>53</v>
      </c>
      <c r="F41" s="19" t="s">
        <v>250</v>
      </c>
      <c r="G41" s="19" t="s">
        <v>251</v>
      </c>
      <c r="H41" s="21">
        <v>200</v>
      </c>
      <c r="I41" s="25"/>
      <c r="J41" s="13">
        <v>35</v>
      </c>
      <c r="K41" s="19" t="s">
        <v>59</v>
      </c>
      <c r="L41" s="26" t="str">
        <f>IF(ISNA(VLOOKUP(F41,#REF!,1,)),"不存在","存在")</f>
        <v>存在</v>
      </c>
    </row>
    <row r="59" spans="8:8">
      <c r="H59" s="1" t="s">
        <v>252</v>
      </c>
    </row>
  </sheetData>
  <sortState ref="A1:L1435">
    <sortCondition ref="A8:A1313"/>
  </sortState>
  <mergeCells count="3">
    <mergeCell ref="A1:B1"/>
    <mergeCell ref="A3:K3"/>
    <mergeCell ref="J6:K6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发放汇总</vt:lpstr>
      <vt:lpstr>邮政（分散失能） </vt:lpstr>
      <vt:lpstr>邮政（分散高龄）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2015-11-04T04:32:00Z</dcterms:created>
  <cp:lastPrinted>2018-02-01T03:22:00Z</cp:lastPrinted>
  <dcterms:modified xsi:type="dcterms:W3CDTF">2021-12-09T06:59:23Z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5955DC7A1B49423899E570CF07F40E6C</vt:lpwstr>
  </property>
</Properties>
</file>