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附件资金分配明细表" sheetId="10" r:id="rId1"/>
    <sheet name="第一次（从第一批商请函中取数）" sheetId="4" state="hidden" r:id="rId2"/>
    <sheet name="第二次（从第二批上会材料附件中取数）" sheetId="5" state="hidden" r:id="rId3"/>
    <sheet name="第一次任务清单" sheetId="6" state="hidden" r:id="rId4"/>
    <sheet name="第二次任务清单" sheetId="7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<sst xmlns="http://schemas.openxmlformats.org/spreadsheetml/2006/main" count="344" uniqueCount="132">
  <si>
    <t>附件</t>
  </si>
  <si>
    <t>重庆市大足区提前下达2024年财政衔接推进乡村振兴补助资金分配表</t>
  </si>
  <si>
    <t xml:space="preserve">   单位：万元</t>
  </si>
  <si>
    <t>单位</t>
  </si>
  <si>
    <t>巩固拓展脱贫攻坚成果和乡村振兴任务</t>
  </si>
  <si>
    <t>项目名称及编号</t>
  </si>
  <si>
    <t>资金文件</t>
  </si>
  <si>
    <t>备注</t>
  </si>
  <si>
    <t>小计</t>
  </si>
  <si>
    <t>其中：发展新型农村集体经济</t>
  </si>
  <si>
    <t>其中：农村环境卫生治理</t>
  </si>
  <si>
    <t>大足区农业农村委</t>
  </si>
  <si>
    <t>2024年中央财政衔接推进乡村振兴补助资金项目-50011124T000004168922</t>
  </si>
  <si>
    <r>
      <rPr>
        <sz val="12"/>
        <color theme="1"/>
        <rFont val="宋体"/>
        <charset val="134"/>
        <scheme val="minor"/>
      </rPr>
      <t xml:space="preserve"> 渝财农</t>
    </r>
    <r>
      <rPr>
        <sz val="12"/>
        <color theme="1"/>
        <rFont val="宋体"/>
        <charset val="134"/>
      </rPr>
      <t>〔</t>
    </r>
    <r>
      <rPr>
        <sz val="12"/>
        <color theme="1"/>
        <rFont val="宋体"/>
        <charset val="134"/>
        <scheme val="minor"/>
      </rPr>
      <t>2023</t>
    </r>
    <r>
      <rPr>
        <sz val="12"/>
        <color theme="1"/>
        <rFont val="宋体"/>
        <charset val="134"/>
      </rPr>
      <t>〕</t>
    </r>
    <r>
      <rPr>
        <sz val="12"/>
        <color theme="1"/>
        <rFont val="宋体"/>
        <charset val="134"/>
        <scheme val="minor"/>
      </rPr>
      <t>146号</t>
    </r>
  </si>
  <si>
    <t>中央资金</t>
  </si>
  <si>
    <t>2024年市财政衔接推进乡村振兴补助资金项目-50011124T000004168910</t>
  </si>
  <si>
    <r>
      <rPr>
        <sz val="12"/>
        <color theme="1"/>
        <rFont val="宋体"/>
        <charset val="134"/>
        <scheme val="minor"/>
      </rPr>
      <t xml:space="preserve"> 渝财农</t>
    </r>
    <r>
      <rPr>
        <sz val="12"/>
        <color theme="1"/>
        <rFont val="宋体"/>
        <charset val="134"/>
      </rPr>
      <t>〔</t>
    </r>
    <r>
      <rPr>
        <sz val="12"/>
        <color theme="1"/>
        <rFont val="宋体"/>
        <charset val="134"/>
        <scheme val="minor"/>
      </rPr>
      <t>2023</t>
    </r>
    <r>
      <rPr>
        <sz val="12"/>
        <color theme="1"/>
        <rFont val="宋体"/>
        <charset val="134"/>
      </rPr>
      <t>〕</t>
    </r>
    <r>
      <rPr>
        <sz val="12"/>
        <color theme="1"/>
        <rFont val="宋体"/>
        <charset val="134"/>
        <scheme val="minor"/>
      </rPr>
      <t>151号</t>
    </r>
  </si>
  <si>
    <t>市级资金</t>
  </si>
  <si>
    <t>2024年市财政衔接推进乡村振兴补助资金项目-50011124T000004280511</t>
  </si>
  <si>
    <r>
      <rPr>
        <sz val="12"/>
        <color theme="1"/>
        <rFont val="宋体"/>
        <charset val="134"/>
        <scheme val="minor"/>
      </rPr>
      <t xml:space="preserve"> 渝财农</t>
    </r>
    <r>
      <rPr>
        <sz val="12"/>
        <color theme="1"/>
        <rFont val="宋体"/>
        <charset val="134"/>
      </rPr>
      <t>〔</t>
    </r>
    <r>
      <rPr>
        <sz val="12"/>
        <color theme="1"/>
        <rFont val="宋体"/>
        <charset val="134"/>
        <scheme val="minor"/>
      </rPr>
      <t>2023</t>
    </r>
    <r>
      <rPr>
        <sz val="12"/>
        <color theme="1"/>
        <rFont val="宋体"/>
        <charset val="134"/>
      </rPr>
      <t>〕</t>
    </r>
    <r>
      <rPr>
        <sz val="12"/>
        <color theme="1"/>
        <rFont val="宋体"/>
        <charset val="134"/>
        <scheme val="minor"/>
      </rPr>
      <t>161号</t>
    </r>
  </si>
  <si>
    <t>重庆市2022年水利发展资金分配表</t>
  </si>
  <si>
    <t>序号</t>
  </si>
  <si>
    <t>区县</t>
  </si>
  <si>
    <t>合计</t>
  </si>
  <si>
    <t>其中</t>
  </si>
  <si>
    <t>按支出方向</t>
  </si>
  <si>
    <t>提前下达</t>
  </si>
  <si>
    <t>本次下达</t>
  </si>
  <si>
    <t>流域面积200—3000平方公里中小河流治理</t>
  </si>
  <si>
    <t>小型病险水库除险加固</t>
  </si>
  <si>
    <t>中型灌区节水改造</t>
  </si>
  <si>
    <t>水系连通及水美乡村建设</t>
  </si>
  <si>
    <t>农村饮水工程维修养护</t>
  </si>
  <si>
    <t>水库工程维修养护</t>
  </si>
  <si>
    <t>小型水库建设、水土保持建设、山洪灾害防治、节约用水、水资源节约与保护等支出方向</t>
  </si>
  <si>
    <t>小型水库建设</t>
  </si>
  <si>
    <t>中央</t>
  </si>
  <si>
    <t>市级</t>
  </si>
  <si>
    <t>渝中区</t>
  </si>
  <si>
    <t>江北区</t>
  </si>
  <si>
    <t>沙坪坝区</t>
  </si>
  <si>
    <t>九龙坡区</t>
  </si>
  <si>
    <t>大渡口区</t>
  </si>
  <si>
    <t>南岸区</t>
  </si>
  <si>
    <t>北碚区</t>
  </si>
  <si>
    <t>巴南区</t>
  </si>
  <si>
    <t>渝北区</t>
  </si>
  <si>
    <t>涪陵区</t>
  </si>
  <si>
    <t>长寿区</t>
  </si>
  <si>
    <t>万盛经开区</t>
  </si>
  <si>
    <t>江津区</t>
  </si>
  <si>
    <t>合川区</t>
  </si>
  <si>
    <t>永川区</t>
  </si>
  <si>
    <t>南川区</t>
  </si>
  <si>
    <t>綦江区</t>
  </si>
  <si>
    <t>潼南区</t>
  </si>
  <si>
    <t>铜梁区</t>
  </si>
  <si>
    <t>大足区</t>
  </si>
  <si>
    <t>荣昌区</t>
  </si>
  <si>
    <t>璧山区</t>
  </si>
  <si>
    <t>万州区</t>
  </si>
  <si>
    <t>梁平区</t>
  </si>
  <si>
    <t>城口县</t>
  </si>
  <si>
    <t>丰都县</t>
  </si>
  <si>
    <t>垫江县</t>
  </si>
  <si>
    <t>忠县</t>
  </si>
  <si>
    <t>开州区</t>
  </si>
  <si>
    <t>云阳县</t>
  </si>
  <si>
    <t>奉节县</t>
  </si>
  <si>
    <t>巫山县</t>
  </si>
  <si>
    <t>巫溪县</t>
  </si>
  <si>
    <t>黔江区</t>
  </si>
  <si>
    <t>武隆区</t>
  </si>
  <si>
    <t>石柱县</t>
  </si>
  <si>
    <t>彭水县</t>
  </si>
  <si>
    <t>酉阳县</t>
  </si>
  <si>
    <t>秀山县</t>
  </si>
  <si>
    <t>两江新区</t>
  </si>
  <si>
    <t>高新区</t>
  </si>
  <si>
    <t>市水利局</t>
  </si>
  <si>
    <t>附表1</t>
  </si>
  <si>
    <t>2022年第二批水利发展资金分配表</t>
  </si>
  <si>
    <t>资金预算（万元）</t>
  </si>
  <si>
    <t>中央小计</t>
  </si>
  <si>
    <t>中小河流治理</t>
  </si>
  <si>
    <t>水系连通及水美乡村</t>
  </si>
  <si>
    <t>河长制湖长制国务院激励</t>
  </si>
  <si>
    <t>幸福河湖</t>
  </si>
  <si>
    <t>农业水价综合改革</t>
  </si>
  <si>
    <t>水土保持工程建设</t>
  </si>
  <si>
    <t>山洪灾害防治</t>
  </si>
  <si>
    <t>水土保持建设、山洪灾害防治、节约用水、水资源节约与保护等支出方向</t>
  </si>
  <si>
    <t>提前下达2022年水利发展资金任务清单</t>
  </si>
  <si>
    <t>治理流域面积200—3000平方公里中小河流长度（公里）</t>
  </si>
  <si>
    <t>小（1）型水库除险加固(座）</t>
  </si>
  <si>
    <t>小（2）水库除险加固(座）</t>
  </si>
  <si>
    <t>水土流失治理面积（平方公里）</t>
  </si>
  <si>
    <t>开展中型灌区节水配套改造(万亩)</t>
  </si>
  <si>
    <t>山洪灾害非工程措施建设（县）</t>
  </si>
  <si>
    <t>山洪沟防洪治理（条）</t>
  </si>
  <si>
    <t>水系连通和水美乡村建设项目试点（县数）</t>
  </si>
  <si>
    <t>新建小型水库（座）</t>
  </si>
  <si>
    <t>监测计量取水口（个）</t>
  </si>
  <si>
    <t>县域节水型社会建设（县数）</t>
  </si>
  <si>
    <t>非经营性水库维修养护（座）</t>
  </si>
  <si>
    <t>水闸维修养护（座）</t>
  </si>
  <si>
    <t>堤防险工险段（公里）</t>
  </si>
  <si>
    <t>雨水情监测（座）</t>
  </si>
  <si>
    <t>安全监测（座）</t>
  </si>
  <si>
    <r>
      <rPr>
        <b/>
        <sz val="9"/>
        <color rgb="FF000000"/>
        <rFont val="宋体"/>
        <charset val="134"/>
      </rPr>
      <t>维护监测综合站8个，维护坡面监测点10个，维护监测分站4个，</t>
    </r>
    <r>
      <rPr>
        <b/>
        <sz val="9"/>
        <color theme="1"/>
        <rFont val="宋体"/>
        <charset val="134"/>
      </rPr>
      <t>开展7个水位流量关系的率定</t>
    </r>
  </si>
  <si>
    <t>农村饮水工程维修养护（处）</t>
  </si>
  <si>
    <t>农村饮水工程维修养护受益人口（万人）</t>
  </si>
  <si>
    <t>农田灌溉水市级灌区农灌用水监测及计量设施运行维护样点数（个）</t>
  </si>
  <si>
    <t>灌溉试验中心站运行维护并完成灌溉试验相关工作</t>
  </si>
  <si>
    <t>农业水价综合改革面积(万亩)</t>
  </si>
  <si>
    <t>群测群防体系建设（县）</t>
  </si>
  <si>
    <t>山洪灾害非工程措施设施维修养护（县）</t>
  </si>
  <si>
    <t>任务类型</t>
  </si>
  <si>
    <t>约束性</t>
  </si>
  <si>
    <t>指导性</t>
  </si>
  <si>
    <r>
      <rPr>
        <sz val="9"/>
        <color rgb="FF000000"/>
        <rFont val="宋体"/>
        <charset val="134"/>
      </rPr>
      <t>维护综合监测站1个，坡面监测点1个，</t>
    </r>
    <r>
      <rPr>
        <sz val="9"/>
        <color theme="1"/>
        <rFont val="宋体"/>
        <charset val="134"/>
      </rPr>
      <t>监测分站1个</t>
    </r>
  </si>
  <si>
    <r>
      <rPr>
        <sz val="9"/>
        <color rgb="FF000000"/>
        <rFont val="宋体"/>
        <charset val="134"/>
      </rPr>
      <t>维护坡面监测点1个，</t>
    </r>
    <r>
      <rPr>
        <sz val="9"/>
        <color theme="1"/>
        <rFont val="宋体"/>
        <charset val="134"/>
      </rPr>
      <t>监测分站1个</t>
    </r>
  </si>
  <si>
    <t>维护综合监测站1个，水位流量关系率定1个</t>
  </si>
  <si>
    <r>
      <rPr>
        <sz val="9"/>
        <color rgb="FF000000"/>
        <rFont val="宋体"/>
        <charset val="134"/>
      </rPr>
      <t>维护综合监测站1个，坡面监测点1个，</t>
    </r>
    <r>
      <rPr>
        <sz val="9"/>
        <color theme="1"/>
        <rFont val="宋体"/>
        <charset val="134"/>
      </rPr>
      <t>监测分站1个</t>
    </r>
    <r>
      <rPr>
        <sz val="9"/>
        <color rgb="FF000000"/>
        <rFont val="宋体"/>
        <charset val="134"/>
      </rPr>
      <t>，水位流量关系率定1个</t>
    </r>
  </si>
  <si>
    <t>维护坡面监测点1个</t>
  </si>
  <si>
    <r>
      <rPr>
        <sz val="9"/>
        <color rgb="FF000000"/>
        <rFont val="宋体"/>
        <charset val="134"/>
      </rPr>
      <t>维护综合监测站2个，</t>
    </r>
    <r>
      <rPr>
        <sz val="9"/>
        <color theme="1"/>
        <rFont val="宋体"/>
        <charset val="134"/>
      </rPr>
      <t>监测分站1个</t>
    </r>
    <r>
      <rPr>
        <sz val="9"/>
        <color rgb="FF000000"/>
        <rFont val="宋体"/>
        <charset val="134"/>
      </rPr>
      <t>，水位流量关系率定2个</t>
    </r>
  </si>
  <si>
    <t>维护坡面监测点2个</t>
  </si>
  <si>
    <t>维护综合监测站1个，坡面监测点1个，水位流量关系率定1个</t>
  </si>
  <si>
    <t>取用水管理相关信息系统和数据资源整合应用推广、监测计量数据管理</t>
  </si>
  <si>
    <t>附表2</t>
  </si>
  <si>
    <t>2022年第二批水利发展资金任务清单</t>
  </si>
  <si>
    <t>任务清单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</si>
</sst>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方正黑体_GBK"/>
      <charset val="134"/>
    </font>
    <font>
      <sz val="10.5"/>
      <color theme="1"/>
      <name val="宋体"/>
      <charset val="134"/>
      <scheme val="minor"/>
    </font>
    <font>
      <sz val="7.5"/>
      <color rgb="FF000000"/>
      <name val="宋体"/>
      <charset val="134"/>
    </font>
    <font>
      <sz val="7.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20"/>
      <color rgb="FF000000"/>
      <name val="方正小标宋_GBK"/>
      <charset val="134"/>
    </font>
    <font>
      <b/>
      <sz val="14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8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2" fillId="0" borderId="11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2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/>
    </xf>
    <xf numFmtId="0" fontId="13" fillId="0" borderId="11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6" fillId="0" borderId="0" xfId="0" applyFont="1"/>
    <xf numFmtId="0" fontId="0" fillId="0" borderId="0" xfId="0" applyAlignment="1">
      <alignment horizontal="center" wrapText="1"/>
    </xf>
    <xf numFmtId="0" fontId="17" fillId="3" borderId="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18" fillId="3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446;&#29141;&#30340;&#25991;&#20214;\&#27700;&#21033;&#21457;&#23637;&#36164;&#37329;\2022&#24180;\&#31532;&#20108;&#25209;&#27700;&#21033;&#21457;&#23637;&#36164;&#37329;&#20998;&#35299;&#24213;&#31295;\&#37325;&#24198;&#24066;&#27700;&#21033;&#23616;&#20851;&#20110;&#21830;&#35831;&#19979;&#36798;2022&#24180;&#31532;&#20108;&#25209;&#27700;&#21033;&#21457;&#23637;&#36164;&#37329;&#39044;&#31639;&#30340;&#20989;5.5\&#25104;&#20026;&#25991;&#20214;&#20462;&#25913;\&#27719;&#24635;&#35843;&#25972;&#31295;%20&#65288;&#26368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资金分配表"/>
      <sheetName val="2.任务清单"/>
      <sheetName val="3.绩效目标情况表"/>
      <sheetName val="1.中小河流治理"/>
      <sheetName val="2小型水库建设"/>
      <sheetName val="3水系连通及水美乡村"/>
      <sheetName val="4农村饮水工程维修养护"/>
      <sheetName val="5河长制湖长制国务院激励"/>
      <sheetName val="6幸福河湖"/>
      <sheetName val="7农业水价综合改革"/>
      <sheetName val="8水土保持工程建设"/>
      <sheetName val="9山洪灾害防治"/>
    </sheetNames>
    <sheetDataSet>
      <sheetData sheetId="0"/>
      <sheetData sheetId="1"/>
      <sheetData sheetId="2"/>
      <sheetData sheetId="3">
        <row r="9">
          <cell r="O9">
            <v>2.4</v>
          </cell>
        </row>
        <row r="18">
          <cell r="O18">
            <v>2</v>
          </cell>
        </row>
        <row r="21">
          <cell r="O21">
            <v>2.4</v>
          </cell>
        </row>
        <row r="23">
          <cell r="O23">
            <v>2.5</v>
          </cell>
        </row>
        <row r="26">
          <cell r="O26">
            <v>2.4</v>
          </cell>
        </row>
        <row r="30">
          <cell r="O30">
            <v>2.5</v>
          </cell>
        </row>
        <row r="36">
          <cell r="O36">
            <v>2.4</v>
          </cell>
        </row>
        <row r="40">
          <cell r="O40">
            <v>2.5</v>
          </cell>
        </row>
        <row r="44">
          <cell r="O44">
            <v>2.4</v>
          </cell>
        </row>
        <row r="45">
          <cell r="O45">
            <v>2.5</v>
          </cell>
        </row>
      </sheetData>
      <sheetData sheetId="4">
        <row r="3">
          <cell r="O3" t="str">
            <v>续建小型水库（座）</v>
          </cell>
        </row>
        <row r="38">
          <cell r="O38">
            <v>1</v>
          </cell>
        </row>
      </sheetData>
      <sheetData sheetId="5">
        <row r="3">
          <cell r="O3" t="str">
            <v>实施水系连通及水美乡村建设试点县数（个）</v>
          </cell>
        </row>
        <row r="40">
          <cell r="O40">
            <v>1</v>
          </cell>
        </row>
      </sheetData>
      <sheetData sheetId="6">
        <row r="3">
          <cell r="O3" t="str">
            <v>农村饮水工程维修养护数量（处）</v>
          </cell>
          <cell r="P3" t="str">
            <v>农村饮水工程维修养护覆盖服务人口（万人）</v>
          </cell>
        </row>
        <row r="29">
          <cell r="O29">
            <v>5</v>
          </cell>
          <cell r="P29">
            <v>0.77</v>
          </cell>
        </row>
        <row r="31">
          <cell r="O31">
            <v>4</v>
          </cell>
          <cell r="P31">
            <v>0.76</v>
          </cell>
        </row>
        <row r="32">
          <cell r="O32">
            <v>5</v>
          </cell>
          <cell r="P32">
            <v>0.77</v>
          </cell>
        </row>
        <row r="35">
          <cell r="O35">
            <v>5</v>
          </cell>
          <cell r="P35">
            <v>0.77</v>
          </cell>
        </row>
        <row r="36">
          <cell r="O36">
            <v>5</v>
          </cell>
          <cell r="P36">
            <v>0.77</v>
          </cell>
        </row>
        <row r="37">
          <cell r="O37">
            <v>5</v>
          </cell>
          <cell r="P37">
            <v>0.77</v>
          </cell>
        </row>
        <row r="38">
          <cell r="O38">
            <v>5</v>
          </cell>
          <cell r="P38">
            <v>0.77</v>
          </cell>
        </row>
        <row r="39">
          <cell r="O39">
            <v>5</v>
          </cell>
          <cell r="P39">
            <v>0.77</v>
          </cell>
        </row>
        <row r="40">
          <cell r="O40">
            <v>5</v>
          </cell>
          <cell r="P40">
            <v>0.77</v>
          </cell>
        </row>
        <row r="41">
          <cell r="O41">
            <v>5</v>
          </cell>
          <cell r="P41">
            <v>0.77</v>
          </cell>
        </row>
        <row r="42">
          <cell r="O42">
            <v>5</v>
          </cell>
          <cell r="P42">
            <v>0.77</v>
          </cell>
        </row>
        <row r="43">
          <cell r="O43">
            <v>5</v>
          </cell>
          <cell r="P43">
            <v>0.77</v>
          </cell>
        </row>
        <row r="45">
          <cell r="O45">
            <v>5</v>
          </cell>
          <cell r="P45">
            <v>0.77</v>
          </cell>
        </row>
      </sheetData>
      <sheetData sheetId="7">
        <row r="3">
          <cell r="O3" t="str">
            <v>实施水环境治理项目（个数）</v>
          </cell>
        </row>
        <row r="28">
          <cell r="O28">
            <v>3</v>
          </cell>
        </row>
      </sheetData>
      <sheetData sheetId="8">
        <row r="3">
          <cell r="O3" t="str">
            <v>实施幸福河湖数（条/个）</v>
          </cell>
        </row>
        <row r="19">
          <cell r="O19">
            <v>1</v>
          </cell>
        </row>
        <row r="21">
          <cell r="O21">
            <v>1</v>
          </cell>
        </row>
      </sheetData>
      <sheetData sheetId="9">
        <row r="3">
          <cell r="O3" t="str">
            <v>完成农业水价综合改革面积（万亩）</v>
          </cell>
          <cell r="P3" t="str">
            <v>重点中型灌区干支渠口门实现取水计量（个）</v>
          </cell>
          <cell r="Q3" t="str">
            <v>一般中型灌区干支渠口门实现取水计量（个）</v>
          </cell>
          <cell r="R3" t="str">
            <v>标准化规范化暨节水型灌区创建，标准化规范化泵站创建（个）</v>
          </cell>
        </row>
        <row r="8">
          <cell r="O8">
            <v>0.2</v>
          </cell>
        </row>
        <row r="9">
          <cell r="O9">
            <v>0.5</v>
          </cell>
        </row>
        <row r="10">
          <cell r="O10">
            <v>0.4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2.1</v>
          </cell>
        </row>
        <row r="13">
          <cell r="Q13">
            <v>2</v>
          </cell>
        </row>
        <row r="14">
          <cell r="O14">
            <v>5.6</v>
          </cell>
        </row>
        <row r="14">
          <cell r="Q14">
            <v>3</v>
          </cell>
        </row>
        <row r="15">
          <cell r="O15">
            <v>1</v>
          </cell>
          <cell r="P15">
            <v>1</v>
          </cell>
        </row>
        <row r="16">
          <cell r="O16">
            <v>7.4</v>
          </cell>
          <cell r="P16">
            <v>1</v>
          </cell>
          <cell r="Q16">
            <v>7</v>
          </cell>
          <cell r="R16">
            <v>1</v>
          </cell>
        </row>
        <row r="17">
          <cell r="O17">
            <v>1.4</v>
          </cell>
          <cell r="P17">
            <v>1</v>
          </cell>
          <cell r="Q17">
            <v>1</v>
          </cell>
          <cell r="R17">
            <v>1</v>
          </cell>
        </row>
        <row r="18">
          <cell r="O18">
            <v>0.5</v>
          </cell>
          <cell r="P18">
            <v>1</v>
          </cell>
        </row>
        <row r="19">
          <cell r="O19">
            <v>8.7</v>
          </cell>
          <cell r="P19">
            <v>2</v>
          </cell>
        </row>
        <row r="19">
          <cell r="R19">
            <v>1</v>
          </cell>
        </row>
        <row r="20">
          <cell r="O20">
            <v>10.7</v>
          </cell>
          <cell r="P20">
            <v>3</v>
          </cell>
          <cell r="Q20">
            <v>2</v>
          </cell>
          <cell r="R20">
            <v>2</v>
          </cell>
        </row>
        <row r="21">
          <cell r="O21">
            <v>6.7</v>
          </cell>
          <cell r="P21">
            <v>1</v>
          </cell>
          <cell r="Q21">
            <v>6</v>
          </cell>
          <cell r="R21">
            <v>2</v>
          </cell>
        </row>
        <row r="22">
          <cell r="O22">
            <v>5.6</v>
          </cell>
          <cell r="P22">
            <v>1</v>
          </cell>
          <cell r="Q22">
            <v>4</v>
          </cell>
          <cell r="R22">
            <v>1</v>
          </cell>
        </row>
        <row r="23">
          <cell r="O23">
            <v>6</v>
          </cell>
          <cell r="P23">
            <v>2</v>
          </cell>
          <cell r="Q23">
            <v>2</v>
          </cell>
          <cell r="R23">
            <v>1</v>
          </cell>
        </row>
        <row r="24">
          <cell r="O24">
            <v>5.7</v>
          </cell>
          <cell r="P24">
            <v>3</v>
          </cell>
          <cell r="Q24">
            <v>5</v>
          </cell>
          <cell r="R24">
            <v>2</v>
          </cell>
        </row>
        <row r="25">
          <cell r="O25">
            <v>7.3</v>
          </cell>
          <cell r="P25">
            <v>2</v>
          </cell>
          <cell r="Q25">
            <v>5</v>
          </cell>
          <cell r="R25">
            <v>1</v>
          </cell>
        </row>
        <row r="26">
          <cell r="O26">
            <v>0.8</v>
          </cell>
        </row>
        <row r="26">
          <cell r="Q26">
            <v>6</v>
          </cell>
          <cell r="R26">
            <v>1</v>
          </cell>
        </row>
        <row r="27">
          <cell r="O27">
            <v>2.35</v>
          </cell>
          <cell r="P27">
            <v>1</v>
          </cell>
          <cell r="Q27">
            <v>7</v>
          </cell>
          <cell r="R27">
            <v>1</v>
          </cell>
        </row>
        <row r="28">
          <cell r="O28">
            <v>0.35</v>
          </cell>
        </row>
        <row r="28">
          <cell r="Q28">
            <v>3</v>
          </cell>
        </row>
        <row r="29">
          <cell r="O29">
            <v>9.7</v>
          </cell>
          <cell r="P29">
            <v>1</v>
          </cell>
          <cell r="Q29">
            <v>3</v>
          </cell>
        </row>
        <row r="30">
          <cell r="O30">
            <v>0.35</v>
          </cell>
          <cell r="P30">
            <v>4</v>
          </cell>
          <cell r="Q30">
            <v>3</v>
          </cell>
          <cell r="R30">
            <v>1</v>
          </cell>
        </row>
        <row r="31">
          <cell r="O31">
            <v>0.5</v>
          </cell>
        </row>
        <row r="31">
          <cell r="Q31">
            <v>2</v>
          </cell>
        </row>
        <row r="32">
          <cell r="O32">
            <v>7</v>
          </cell>
          <cell r="P32">
            <v>1</v>
          </cell>
          <cell r="Q32">
            <v>3</v>
          </cell>
        </row>
        <row r="33">
          <cell r="O33">
            <v>5</v>
          </cell>
        </row>
        <row r="33">
          <cell r="Q33">
            <v>8</v>
          </cell>
          <cell r="R33">
            <v>1</v>
          </cell>
        </row>
        <row r="34">
          <cell r="O34">
            <v>2.4</v>
          </cell>
          <cell r="P34">
            <v>2</v>
          </cell>
          <cell r="Q34">
            <v>1</v>
          </cell>
          <cell r="R34">
            <v>1</v>
          </cell>
        </row>
        <row r="35">
          <cell r="O35">
            <v>5.5</v>
          </cell>
          <cell r="P35">
            <v>1</v>
          </cell>
          <cell r="Q35">
            <v>5</v>
          </cell>
          <cell r="R35">
            <v>1</v>
          </cell>
        </row>
        <row r="36">
          <cell r="O36">
            <v>2.9</v>
          </cell>
          <cell r="P36">
            <v>3</v>
          </cell>
          <cell r="Q36">
            <v>1</v>
          </cell>
        </row>
        <row r="37">
          <cell r="O37">
            <v>4.2</v>
          </cell>
          <cell r="P37">
            <v>2</v>
          </cell>
          <cell r="Q37">
            <v>4</v>
          </cell>
        </row>
        <row r="38">
          <cell r="O38">
            <v>1.5</v>
          </cell>
          <cell r="P38">
            <v>3</v>
          </cell>
          <cell r="Q38">
            <v>1</v>
          </cell>
        </row>
        <row r="39">
          <cell r="O39">
            <v>0.7</v>
          </cell>
          <cell r="P39">
            <v>1</v>
          </cell>
          <cell r="Q39">
            <v>2</v>
          </cell>
        </row>
        <row r="40">
          <cell r="O40">
            <v>2.9</v>
          </cell>
          <cell r="P40">
            <v>1</v>
          </cell>
          <cell r="Q40">
            <v>2</v>
          </cell>
        </row>
        <row r="41">
          <cell r="O41">
            <v>3.5</v>
          </cell>
          <cell r="P41">
            <v>3</v>
          </cell>
          <cell r="Q41">
            <v>5</v>
          </cell>
        </row>
        <row r="42">
          <cell r="O42">
            <v>3</v>
          </cell>
          <cell r="P42">
            <v>3</v>
          </cell>
        </row>
        <row r="42">
          <cell r="R42">
            <v>1</v>
          </cell>
        </row>
        <row r="43">
          <cell r="O43">
            <v>1.4</v>
          </cell>
        </row>
        <row r="44">
          <cell r="O44">
            <v>4.4</v>
          </cell>
          <cell r="P44">
            <v>3</v>
          </cell>
          <cell r="Q44">
            <v>7</v>
          </cell>
          <cell r="R44">
            <v>1</v>
          </cell>
        </row>
        <row r="45">
          <cell r="O45">
            <v>4</v>
          </cell>
          <cell r="P45">
            <v>2</v>
          </cell>
          <cell r="Q45">
            <v>4</v>
          </cell>
          <cell r="R45">
            <v>1</v>
          </cell>
        </row>
      </sheetData>
      <sheetData sheetId="10">
        <row r="3">
          <cell r="O3" t="str">
            <v>水土流失综合治理面积（平方公里）</v>
          </cell>
        </row>
        <row r="20">
          <cell r="O20">
            <v>20</v>
          </cell>
        </row>
        <row r="21">
          <cell r="O21">
            <v>20</v>
          </cell>
        </row>
        <row r="22">
          <cell r="O22">
            <v>20</v>
          </cell>
        </row>
        <row r="31">
          <cell r="O31">
            <v>21</v>
          </cell>
        </row>
        <row r="39">
          <cell r="O39">
            <v>21</v>
          </cell>
        </row>
      </sheetData>
      <sheetData sheetId="11">
        <row r="3">
          <cell r="O3" t="str">
            <v>山洪沟治理数量（条）</v>
          </cell>
        </row>
        <row r="42">
          <cell r="O4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B7" sqref="B7"/>
    </sheetView>
  </sheetViews>
  <sheetFormatPr defaultColWidth="9" defaultRowHeight="13.5" outlineLevelCol="6"/>
  <cols>
    <col min="1" max="1" width="20.5" style="57" customWidth="1"/>
    <col min="2" max="2" width="19.875" style="57" customWidth="1"/>
    <col min="3" max="3" width="24.25" style="57" customWidth="1"/>
    <col min="4" max="4" width="25.625" style="57" customWidth="1"/>
    <col min="5" max="5" width="34.25" style="53" customWidth="1"/>
    <col min="6" max="6" width="24.875" style="57" customWidth="1"/>
    <col min="7" max="7" width="21.375" style="57" customWidth="1"/>
  </cols>
  <sheetData>
    <row r="1" ht="27" customHeight="1" spans="1:7">
      <c r="A1" s="58" t="s">
        <v>0</v>
      </c>
      <c r="B1" s="59"/>
      <c r="C1" s="59"/>
      <c r="D1" s="59"/>
      <c r="E1" s="60"/>
      <c r="F1" s="61"/>
      <c r="G1" s="61"/>
    </row>
    <row r="2" ht="27" spans="1:7">
      <c r="A2" s="62" t="s">
        <v>1</v>
      </c>
      <c r="B2" s="62"/>
      <c r="C2" s="62"/>
      <c r="D2" s="62"/>
      <c r="E2" s="62"/>
      <c r="F2" s="62"/>
      <c r="G2" s="62"/>
    </row>
    <row r="3" ht="28.5" spans="1:7">
      <c r="A3" s="63"/>
      <c r="B3" s="63"/>
      <c r="C3" s="63"/>
      <c r="D3" s="63"/>
      <c r="E3" s="64"/>
      <c r="F3" s="63"/>
      <c r="G3" s="61" t="s">
        <v>2</v>
      </c>
    </row>
    <row r="4" spans="1:7">
      <c r="A4" s="65" t="s">
        <v>3</v>
      </c>
      <c r="B4" s="66" t="s">
        <v>4</v>
      </c>
      <c r="C4" s="66"/>
      <c r="D4" s="66"/>
      <c r="E4" s="66" t="s">
        <v>5</v>
      </c>
      <c r="F4" s="66" t="s">
        <v>6</v>
      </c>
      <c r="G4" s="67" t="s">
        <v>7</v>
      </c>
    </row>
    <row r="5" ht="44" customHeight="1" spans="1:7">
      <c r="A5" s="65"/>
      <c r="B5" s="68"/>
      <c r="C5" s="68"/>
      <c r="D5" s="68"/>
      <c r="E5" s="66"/>
      <c r="F5" s="66"/>
      <c r="G5" s="67"/>
    </row>
    <row r="6" s="56" customFormat="1" ht="44" customHeight="1" spans="1:7">
      <c r="A6" s="65"/>
      <c r="B6" s="69" t="s">
        <v>8</v>
      </c>
      <c r="C6" s="70" t="s">
        <v>9</v>
      </c>
      <c r="D6" s="69" t="s">
        <v>10</v>
      </c>
      <c r="E6" s="66"/>
      <c r="F6" s="66"/>
      <c r="G6" s="67"/>
    </row>
    <row r="7" s="56" customFormat="1" ht="46" customHeight="1" spans="1:7">
      <c r="A7" s="71" t="s">
        <v>11</v>
      </c>
      <c r="B7" s="71">
        <v>0</v>
      </c>
      <c r="C7" s="71">
        <v>840</v>
      </c>
      <c r="D7" s="71"/>
      <c r="E7" s="72" t="s">
        <v>12</v>
      </c>
      <c r="F7" s="73" t="s">
        <v>13</v>
      </c>
      <c r="G7" s="73" t="s">
        <v>14</v>
      </c>
    </row>
    <row r="8" s="56" customFormat="1" ht="54" customHeight="1" spans="1:7">
      <c r="A8" s="71" t="s">
        <v>11</v>
      </c>
      <c r="B8" s="71">
        <v>1183</v>
      </c>
      <c r="C8" s="71"/>
      <c r="D8" s="71"/>
      <c r="E8" s="74" t="s">
        <v>15</v>
      </c>
      <c r="F8" s="73" t="s">
        <v>16</v>
      </c>
      <c r="G8" s="73" t="s">
        <v>17</v>
      </c>
    </row>
    <row r="9" s="56" customFormat="1" ht="54" customHeight="1" spans="1:7">
      <c r="A9" s="71" t="s">
        <v>11</v>
      </c>
      <c r="B9" s="71">
        <v>806</v>
      </c>
      <c r="C9" s="71"/>
      <c r="D9" s="71">
        <v>301</v>
      </c>
      <c r="E9" s="74" t="s">
        <v>18</v>
      </c>
      <c r="F9" s="73" t="s">
        <v>19</v>
      </c>
      <c r="G9" s="73" t="s">
        <v>17</v>
      </c>
    </row>
    <row r="10" ht="53" customHeight="1" spans="1:7">
      <c r="A10" s="75" t="s">
        <v>8</v>
      </c>
      <c r="B10" s="75">
        <v>5948</v>
      </c>
      <c r="C10" s="76"/>
      <c r="D10" s="74"/>
      <c r="E10" s="74"/>
      <c r="F10" s="77"/>
      <c r="G10" s="77"/>
    </row>
  </sheetData>
  <mergeCells count="7">
    <mergeCell ref="A2:G2"/>
    <mergeCell ref="B10:D10"/>
    <mergeCell ref="A4:A6"/>
    <mergeCell ref="E4:E6"/>
    <mergeCell ref="F4:F6"/>
    <mergeCell ref="G4:G6"/>
    <mergeCell ref="B4:D5"/>
  </mergeCells>
  <printOptions horizontalCentered="1"/>
  <pageMargins left="0.751388888888889" right="0.751388888888889" top="1" bottom="1" header="0.5" footer="0.5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48"/>
  <sheetViews>
    <sheetView workbookViewId="0">
      <selection activeCell="U3" sqref="U3:V4"/>
    </sheetView>
  </sheetViews>
  <sheetFormatPr defaultColWidth="9" defaultRowHeight="13.5"/>
  <cols>
    <col min="11" max="11" width="12.5" customWidth="1"/>
    <col min="12" max="12" width="10" customWidth="1"/>
  </cols>
  <sheetData>
    <row r="1" ht="30.75" customHeight="1" spans="1:21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ht="15" customHeight="1" spans="1:22">
      <c r="A2" s="33" t="s">
        <v>21</v>
      </c>
      <c r="B2" s="34" t="s">
        <v>22</v>
      </c>
      <c r="C2" s="34" t="s">
        <v>23</v>
      </c>
      <c r="D2" s="34"/>
      <c r="E2" s="34"/>
      <c r="F2" s="34" t="s">
        <v>24</v>
      </c>
      <c r="G2" s="34"/>
      <c r="H2" s="34"/>
      <c r="I2" s="34"/>
      <c r="J2" s="34"/>
      <c r="K2" s="43" t="s">
        <v>25</v>
      </c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ht="50.25" customHeight="1" spans="1:23">
      <c r="A3" s="33"/>
      <c r="B3" s="34"/>
      <c r="C3" s="34"/>
      <c r="D3" s="34"/>
      <c r="E3" s="34"/>
      <c r="F3" s="35" t="s">
        <v>26</v>
      </c>
      <c r="G3" s="35"/>
      <c r="H3" s="35"/>
      <c r="I3" s="35" t="s">
        <v>27</v>
      </c>
      <c r="J3" s="35"/>
      <c r="K3" s="45" t="s">
        <v>28</v>
      </c>
      <c r="L3" s="45"/>
      <c r="M3" s="45" t="s">
        <v>29</v>
      </c>
      <c r="N3" s="45" t="s">
        <v>30</v>
      </c>
      <c r="O3" s="45" t="s">
        <v>31</v>
      </c>
      <c r="P3" s="45"/>
      <c r="Q3" s="45" t="s">
        <v>32</v>
      </c>
      <c r="R3" s="45"/>
      <c r="S3" s="45" t="s">
        <v>33</v>
      </c>
      <c r="T3" s="45"/>
      <c r="U3" s="45" t="s">
        <v>34</v>
      </c>
      <c r="V3" s="45"/>
      <c r="W3" s="53" t="s">
        <v>35</v>
      </c>
    </row>
    <row r="4" ht="14.25" spans="1:23">
      <c r="A4" s="33"/>
      <c r="B4" s="34"/>
      <c r="C4" s="34"/>
      <c r="D4" s="34"/>
      <c r="E4" s="34"/>
      <c r="F4" s="35"/>
      <c r="G4" s="35"/>
      <c r="H4" s="35"/>
      <c r="I4" s="35"/>
      <c r="J4" s="35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53"/>
    </row>
    <row r="5" ht="14.25" spans="1:23">
      <c r="A5" s="36"/>
      <c r="B5" s="37"/>
      <c r="C5" s="37" t="s">
        <v>23</v>
      </c>
      <c r="D5" s="38" t="s">
        <v>36</v>
      </c>
      <c r="E5" s="38" t="s">
        <v>37</v>
      </c>
      <c r="F5" s="38" t="s">
        <v>8</v>
      </c>
      <c r="G5" s="38" t="s">
        <v>36</v>
      </c>
      <c r="H5" s="38" t="s">
        <v>37</v>
      </c>
      <c r="I5" s="38" t="s">
        <v>8</v>
      </c>
      <c r="J5" s="38" t="s">
        <v>36</v>
      </c>
      <c r="K5" s="47" t="s">
        <v>36</v>
      </c>
      <c r="L5" s="48" t="s">
        <v>37</v>
      </c>
      <c r="M5" s="47" t="s">
        <v>36</v>
      </c>
      <c r="N5" s="47" t="s">
        <v>36</v>
      </c>
      <c r="O5" s="47" t="s">
        <v>36</v>
      </c>
      <c r="P5" s="48" t="s">
        <v>37</v>
      </c>
      <c r="Q5" s="47" t="s">
        <v>36</v>
      </c>
      <c r="R5" s="48" t="s">
        <v>37</v>
      </c>
      <c r="S5" s="47" t="s">
        <v>36</v>
      </c>
      <c r="T5" s="48" t="s">
        <v>37</v>
      </c>
      <c r="U5" s="47" t="s">
        <v>36</v>
      </c>
      <c r="V5" s="48" t="s">
        <v>37</v>
      </c>
      <c r="W5" s="47" t="s">
        <v>36</v>
      </c>
    </row>
    <row r="6" ht="14.25" spans="1:23">
      <c r="A6" s="36"/>
      <c r="B6" s="37" t="s">
        <v>23</v>
      </c>
      <c r="C6" s="37">
        <f t="shared" ref="C6:H6" si="0">SUM(C7:C48)</f>
        <v>238849</v>
      </c>
      <c r="D6" s="37">
        <f t="shared" si="0"/>
        <v>199673</v>
      </c>
      <c r="E6" s="37">
        <f t="shared" si="0"/>
        <v>39176</v>
      </c>
      <c r="F6" s="37">
        <f t="shared" si="0"/>
        <v>211084</v>
      </c>
      <c r="G6" s="37">
        <f t="shared" si="0"/>
        <v>171908</v>
      </c>
      <c r="H6" s="37">
        <f t="shared" si="0"/>
        <v>39176</v>
      </c>
      <c r="I6" s="37">
        <f t="shared" ref="I6:I45" si="1">J6</f>
        <v>27765</v>
      </c>
      <c r="J6" s="37">
        <f>SUM(J7:J48)</f>
        <v>27765</v>
      </c>
      <c r="K6" s="41">
        <f>67443</f>
        <v>67443</v>
      </c>
      <c r="L6" s="41">
        <v>3500</v>
      </c>
      <c r="M6" s="41">
        <v>7335</v>
      </c>
      <c r="N6" s="41">
        <v>10078</v>
      </c>
      <c r="O6" s="41">
        <f>16200</f>
        <v>16200</v>
      </c>
      <c r="P6" s="41">
        <v>4900</v>
      </c>
      <c r="Q6" s="41">
        <v>9441</v>
      </c>
      <c r="R6" s="41">
        <v>5000</v>
      </c>
      <c r="S6" s="41">
        <v>6784</v>
      </c>
      <c r="T6" s="41">
        <v>5914</v>
      </c>
      <c r="U6" s="41">
        <v>24956</v>
      </c>
      <c r="V6" s="41">
        <v>19862</v>
      </c>
      <c r="W6" s="41">
        <v>29671</v>
      </c>
    </row>
    <row r="7" ht="14.25" spans="1:23">
      <c r="A7" s="36">
        <v>1</v>
      </c>
      <c r="B7" s="39" t="s">
        <v>38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37">
        <f t="shared" si="1"/>
        <v>0</v>
      </c>
      <c r="J7" s="49"/>
      <c r="K7" s="50"/>
      <c r="L7" s="50"/>
      <c r="M7" s="50"/>
      <c r="N7" s="50"/>
      <c r="O7" s="50"/>
      <c r="P7" s="50"/>
      <c r="Q7" s="50"/>
      <c r="R7" s="50"/>
      <c r="S7" s="50"/>
      <c r="T7" s="50"/>
      <c r="U7" s="41">
        <v>0</v>
      </c>
      <c r="V7" s="54">
        <v>0</v>
      </c>
      <c r="W7" s="55"/>
    </row>
    <row r="8" ht="14.25" spans="1:23">
      <c r="A8" s="36">
        <v>2</v>
      </c>
      <c r="B8" s="39" t="s">
        <v>39</v>
      </c>
      <c r="C8" s="40">
        <f t="shared" ref="C8:C48" si="2">D8+E8</f>
        <v>71</v>
      </c>
      <c r="D8" s="40">
        <f t="shared" ref="D8:D48" si="3">G8+J8</f>
        <v>66</v>
      </c>
      <c r="E8" s="40">
        <f t="shared" ref="E8:E48" si="4">H8</f>
        <v>5</v>
      </c>
      <c r="F8" s="41">
        <v>37</v>
      </c>
      <c r="G8" s="41">
        <v>32</v>
      </c>
      <c r="H8" s="41">
        <v>5</v>
      </c>
      <c r="I8" s="37">
        <f t="shared" si="1"/>
        <v>34</v>
      </c>
      <c r="J8" s="40">
        <v>34</v>
      </c>
      <c r="K8" s="50"/>
      <c r="L8" s="50"/>
      <c r="M8" s="50"/>
      <c r="N8" s="50"/>
      <c r="O8" s="50"/>
      <c r="P8" s="50"/>
      <c r="Q8" s="50"/>
      <c r="R8" s="50"/>
      <c r="S8" s="51">
        <v>6</v>
      </c>
      <c r="T8" s="51">
        <v>5</v>
      </c>
      <c r="U8" s="41">
        <v>26</v>
      </c>
      <c r="V8" s="54">
        <v>0</v>
      </c>
      <c r="W8" s="55"/>
    </row>
    <row r="9" ht="14.25" spans="1:23">
      <c r="A9" s="36">
        <v>3</v>
      </c>
      <c r="B9" s="39" t="s">
        <v>40</v>
      </c>
      <c r="C9" s="40">
        <f t="shared" si="2"/>
        <v>5846</v>
      </c>
      <c r="D9" s="40">
        <f t="shared" si="3"/>
        <v>5519</v>
      </c>
      <c r="E9" s="40">
        <f t="shared" si="4"/>
        <v>327</v>
      </c>
      <c r="F9" s="41">
        <v>5028</v>
      </c>
      <c r="G9" s="41">
        <v>4701</v>
      </c>
      <c r="H9" s="41">
        <v>327</v>
      </c>
      <c r="I9" s="37">
        <f t="shared" si="1"/>
        <v>818</v>
      </c>
      <c r="J9" s="40">
        <v>818</v>
      </c>
      <c r="K9" s="51">
        <v>4624</v>
      </c>
      <c r="L9" s="51">
        <v>245</v>
      </c>
      <c r="M9" s="50"/>
      <c r="N9" s="50"/>
      <c r="O9" s="50"/>
      <c r="P9" s="50"/>
      <c r="Q9" s="50"/>
      <c r="R9" s="50"/>
      <c r="S9" s="51">
        <v>52</v>
      </c>
      <c r="T9" s="51">
        <v>47</v>
      </c>
      <c r="U9" s="41">
        <v>25</v>
      </c>
      <c r="V9" s="54">
        <v>35</v>
      </c>
      <c r="W9" s="55"/>
    </row>
    <row r="10" ht="14.25" spans="1:23">
      <c r="A10" s="36">
        <v>4</v>
      </c>
      <c r="B10" s="39" t="s">
        <v>41</v>
      </c>
      <c r="C10" s="40">
        <f t="shared" si="2"/>
        <v>171</v>
      </c>
      <c r="D10" s="40">
        <f t="shared" si="3"/>
        <v>98</v>
      </c>
      <c r="E10" s="40">
        <f t="shared" si="4"/>
        <v>73</v>
      </c>
      <c r="F10" s="41">
        <v>127</v>
      </c>
      <c r="G10" s="41">
        <v>54</v>
      </c>
      <c r="H10" s="41">
        <v>73</v>
      </c>
      <c r="I10" s="37">
        <f t="shared" si="1"/>
        <v>44</v>
      </c>
      <c r="J10" s="40">
        <v>44</v>
      </c>
      <c r="K10" s="50"/>
      <c r="L10" s="50"/>
      <c r="M10" s="50"/>
      <c r="N10" s="50"/>
      <c r="O10" s="50"/>
      <c r="P10" s="50"/>
      <c r="Q10" s="50"/>
      <c r="R10" s="50"/>
      <c r="S10" s="51">
        <v>29</v>
      </c>
      <c r="T10" s="51">
        <v>25</v>
      </c>
      <c r="U10" s="41">
        <v>25</v>
      </c>
      <c r="V10" s="54">
        <v>48</v>
      </c>
      <c r="W10" s="55"/>
    </row>
    <row r="11" ht="14.25" spans="1:23">
      <c r="A11" s="36">
        <v>5</v>
      </c>
      <c r="B11" s="39" t="s">
        <v>42</v>
      </c>
      <c r="C11" s="40">
        <f t="shared" si="2"/>
        <v>56</v>
      </c>
      <c r="D11" s="40">
        <f t="shared" si="3"/>
        <v>56</v>
      </c>
      <c r="E11" s="40">
        <f t="shared" si="4"/>
        <v>0</v>
      </c>
      <c r="F11" s="41">
        <v>25</v>
      </c>
      <c r="G11" s="41">
        <v>25</v>
      </c>
      <c r="H11" s="42"/>
      <c r="I11" s="37">
        <f t="shared" si="1"/>
        <v>31</v>
      </c>
      <c r="J11" s="40">
        <v>31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41">
        <v>25</v>
      </c>
      <c r="V11" s="54">
        <v>0</v>
      </c>
      <c r="W11" s="55"/>
    </row>
    <row r="12" ht="14.25" spans="1:23">
      <c r="A12" s="36">
        <v>6</v>
      </c>
      <c r="B12" s="39" t="s">
        <v>43</v>
      </c>
      <c r="C12" s="40">
        <f t="shared" si="2"/>
        <v>206</v>
      </c>
      <c r="D12" s="40">
        <f t="shared" si="3"/>
        <v>88</v>
      </c>
      <c r="E12" s="40">
        <f t="shared" si="4"/>
        <v>118</v>
      </c>
      <c r="F12" s="41">
        <v>174</v>
      </c>
      <c r="G12" s="41">
        <v>56</v>
      </c>
      <c r="H12" s="41">
        <v>118</v>
      </c>
      <c r="I12" s="37">
        <f t="shared" si="1"/>
        <v>32</v>
      </c>
      <c r="J12" s="40">
        <v>32</v>
      </c>
      <c r="K12" s="50"/>
      <c r="L12" s="50"/>
      <c r="M12" s="50"/>
      <c r="N12" s="50"/>
      <c r="O12" s="50"/>
      <c r="P12" s="50"/>
      <c r="Q12" s="50"/>
      <c r="R12" s="50"/>
      <c r="S12" s="51">
        <v>31</v>
      </c>
      <c r="T12" s="51">
        <v>28</v>
      </c>
      <c r="U12" s="41">
        <v>25</v>
      </c>
      <c r="V12" s="54">
        <v>90</v>
      </c>
      <c r="W12" s="55"/>
    </row>
    <row r="13" ht="14.25" spans="1:23">
      <c r="A13" s="36">
        <v>7</v>
      </c>
      <c r="B13" s="39" t="s">
        <v>44</v>
      </c>
      <c r="C13" s="40">
        <f t="shared" si="2"/>
        <v>1695</v>
      </c>
      <c r="D13" s="40">
        <f t="shared" si="3"/>
        <v>732</v>
      </c>
      <c r="E13" s="40">
        <f t="shared" si="4"/>
        <v>963</v>
      </c>
      <c r="F13" s="41">
        <v>1648</v>
      </c>
      <c r="G13" s="41">
        <v>685</v>
      </c>
      <c r="H13" s="41">
        <v>963</v>
      </c>
      <c r="I13" s="37">
        <f t="shared" si="1"/>
        <v>47</v>
      </c>
      <c r="J13" s="40">
        <v>47</v>
      </c>
      <c r="K13" s="50"/>
      <c r="L13" s="50"/>
      <c r="M13" s="51">
        <v>252</v>
      </c>
      <c r="N13" s="50"/>
      <c r="O13" s="50"/>
      <c r="P13" s="50"/>
      <c r="Q13" s="51">
        <v>169</v>
      </c>
      <c r="R13" s="51">
        <v>883</v>
      </c>
      <c r="S13" s="51">
        <v>82</v>
      </c>
      <c r="T13" s="51">
        <v>76</v>
      </c>
      <c r="U13" s="41">
        <v>182</v>
      </c>
      <c r="V13" s="54">
        <v>4</v>
      </c>
      <c r="W13" s="55"/>
    </row>
    <row r="14" ht="14.25" spans="1:23">
      <c r="A14" s="36">
        <v>8</v>
      </c>
      <c r="B14" s="39" t="s">
        <v>45</v>
      </c>
      <c r="C14" s="40">
        <f t="shared" si="2"/>
        <v>871</v>
      </c>
      <c r="D14" s="40">
        <f t="shared" si="3"/>
        <v>456</v>
      </c>
      <c r="E14" s="40">
        <f t="shared" si="4"/>
        <v>415</v>
      </c>
      <c r="F14" s="41">
        <v>798</v>
      </c>
      <c r="G14" s="41">
        <v>383</v>
      </c>
      <c r="H14" s="41">
        <v>415</v>
      </c>
      <c r="I14" s="37">
        <f t="shared" si="1"/>
        <v>73</v>
      </c>
      <c r="J14" s="40">
        <v>73</v>
      </c>
      <c r="K14" s="50"/>
      <c r="L14" s="50"/>
      <c r="M14" s="50"/>
      <c r="N14" s="50"/>
      <c r="O14" s="50"/>
      <c r="P14" s="50"/>
      <c r="Q14" s="51">
        <v>177</v>
      </c>
      <c r="R14" s="51">
        <v>79</v>
      </c>
      <c r="S14" s="51">
        <v>181</v>
      </c>
      <c r="T14" s="51">
        <v>163</v>
      </c>
      <c r="U14" s="41">
        <v>25</v>
      </c>
      <c r="V14" s="54">
        <v>173</v>
      </c>
      <c r="W14" s="55"/>
    </row>
    <row r="15" ht="14.25" spans="1:23">
      <c r="A15" s="36">
        <v>9</v>
      </c>
      <c r="B15" s="39" t="s">
        <v>46</v>
      </c>
      <c r="C15" s="40">
        <f t="shared" si="2"/>
        <v>1062</v>
      </c>
      <c r="D15" s="40">
        <f t="shared" si="3"/>
        <v>499</v>
      </c>
      <c r="E15" s="40">
        <f t="shared" si="4"/>
        <v>563</v>
      </c>
      <c r="F15" s="41">
        <v>1029</v>
      </c>
      <c r="G15" s="41">
        <v>466</v>
      </c>
      <c r="H15" s="41">
        <v>563</v>
      </c>
      <c r="I15" s="37">
        <f t="shared" si="1"/>
        <v>33</v>
      </c>
      <c r="J15" s="40">
        <v>33</v>
      </c>
      <c r="K15" s="50"/>
      <c r="L15" s="50"/>
      <c r="M15" s="50"/>
      <c r="N15" s="50"/>
      <c r="O15" s="50"/>
      <c r="P15" s="50"/>
      <c r="Q15" s="51">
        <v>216</v>
      </c>
      <c r="R15" s="51">
        <v>97</v>
      </c>
      <c r="S15" s="51">
        <v>225</v>
      </c>
      <c r="T15" s="51">
        <v>216</v>
      </c>
      <c r="U15" s="41">
        <v>25</v>
      </c>
      <c r="V15" s="54">
        <v>250</v>
      </c>
      <c r="W15" s="55"/>
    </row>
    <row r="16" ht="14.25" spans="1:23">
      <c r="A16" s="36">
        <v>10</v>
      </c>
      <c r="B16" s="39" t="s">
        <v>47</v>
      </c>
      <c r="C16" s="40">
        <f t="shared" si="2"/>
        <v>2013</v>
      </c>
      <c r="D16" s="40">
        <f t="shared" si="3"/>
        <v>1265</v>
      </c>
      <c r="E16" s="40">
        <f t="shared" si="4"/>
        <v>748</v>
      </c>
      <c r="F16" s="41">
        <v>1899</v>
      </c>
      <c r="G16" s="41">
        <v>1151</v>
      </c>
      <c r="H16" s="41">
        <v>748</v>
      </c>
      <c r="I16" s="37">
        <f t="shared" si="1"/>
        <v>114</v>
      </c>
      <c r="J16" s="40">
        <v>114</v>
      </c>
      <c r="K16" s="50"/>
      <c r="L16" s="50"/>
      <c r="M16" s="51">
        <v>546</v>
      </c>
      <c r="N16" s="50"/>
      <c r="O16" s="50"/>
      <c r="P16" s="50"/>
      <c r="Q16" s="51">
        <v>275</v>
      </c>
      <c r="R16" s="51">
        <v>124</v>
      </c>
      <c r="S16" s="51">
        <v>304</v>
      </c>
      <c r="T16" s="51">
        <v>292</v>
      </c>
      <c r="U16" s="41">
        <v>26</v>
      </c>
      <c r="V16" s="54">
        <v>332</v>
      </c>
      <c r="W16" s="55"/>
    </row>
    <row r="17" ht="14.25" spans="1:23">
      <c r="A17" s="36">
        <v>11</v>
      </c>
      <c r="B17" s="39" t="s">
        <v>48</v>
      </c>
      <c r="C17" s="40">
        <f t="shared" si="2"/>
        <v>2455</v>
      </c>
      <c r="D17" s="40">
        <f t="shared" si="3"/>
        <v>1936</v>
      </c>
      <c r="E17" s="40">
        <f t="shared" si="4"/>
        <v>519</v>
      </c>
      <c r="F17" s="41">
        <v>2386</v>
      </c>
      <c r="G17" s="41">
        <v>1867</v>
      </c>
      <c r="H17" s="41">
        <v>519</v>
      </c>
      <c r="I17" s="37">
        <f t="shared" si="1"/>
        <v>69</v>
      </c>
      <c r="J17" s="40">
        <v>69</v>
      </c>
      <c r="K17" s="50"/>
      <c r="L17" s="50"/>
      <c r="M17" s="51">
        <v>553</v>
      </c>
      <c r="N17" s="50"/>
      <c r="O17" s="50"/>
      <c r="P17" s="50"/>
      <c r="Q17" s="51">
        <v>216</v>
      </c>
      <c r="R17" s="51">
        <v>97</v>
      </c>
      <c r="S17" s="51">
        <v>210</v>
      </c>
      <c r="T17" s="51">
        <v>185</v>
      </c>
      <c r="U17" s="41">
        <v>888</v>
      </c>
      <c r="V17" s="54">
        <v>237</v>
      </c>
      <c r="W17" s="55"/>
    </row>
    <row r="18" ht="14.25" spans="1:23">
      <c r="A18" s="36">
        <v>12</v>
      </c>
      <c r="B18" s="39" t="s">
        <v>49</v>
      </c>
      <c r="C18" s="40">
        <f t="shared" si="2"/>
        <v>7060</v>
      </c>
      <c r="D18" s="40">
        <f t="shared" si="3"/>
        <v>6384</v>
      </c>
      <c r="E18" s="40">
        <f t="shared" si="4"/>
        <v>676</v>
      </c>
      <c r="F18" s="41">
        <v>6378</v>
      </c>
      <c r="G18" s="41">
        <v>5702</v>
      </c>
      <c r="H18" s="41">
        <v>676</v>
      </c>
      <c r="I18" s="37">
        <f t="shared" si="1"/>
        <v>682</v>
      </c>
      <c r="J18" s="40">
        <v>682</v>
      </c>
      <c r="K18" s="52">
        <v>3717</v>
      </c>
      <c r="L18" s="52">
        <v>198</v>
      </c>
      <c r="M18" s="52"/>
      <c r="N18" s="52"/>
      <c r="O18" s="52"/>
      <c r="P18" s="52"/>
      <c r="Q18" s="52">
        <v>196</v>
      </c>
      <c r="R18" s="52">
        <v>88</v>
      </c>
      <c r="S18" s="52">
        <v>36</v>
      </c>
      <c r="T18" s="52">
        <v>37</v>
      </c>
      <c r="U18" s="41">
        <v>1753</v>
      </c>
      <c r="V18" s="54">
        <v>353</v>
      </c>
      <c r="W18" s="55"/>
    </row>
    <row r="19" ht="14.25" spans="1:23">
      <c r="A19" s="36">
        <v>13</v>
      </c>
      <c r="B19" s="39" t="s">
        <v>50</v>
      </c>
      <c r="C19" s="40">
        <f t="shared" si="2"/>
        <v>3179</v>
      </c>
      <c r="D19" s="40">
        <f t="shared" si="3"/>
        <v>2380</v>
      </c>
      <c r="E19" s="40">
        <f t="shared" si="4"/>
        <v>799</v>
      </c>
      <c r="F19" s="41">
        <v>2130</v>
      </c>
      <c r="G19" s="41">
        <v>1331</v>
      </c>
      <c r="H19" s="41">
        <v>799</v>
      </c>
      <c r="I19" s="37">
        <f t="shared" si="1"/>
        <v>1049</v>
      </c>
      <c r="J19" s="40">
        <v>1049</v>
      </c>
      <c r="K19" s="50"/>
      <c r="L19" s="50"/>
      <c r="M19" s="51">
        <v>336</v>
      </c>
      <c r="N19" s="50"/>
      <c r="O19" s="50"/>
      <c r="P19" s="50"/>
      <c r="Q19" s="51">
        <v>402</v>
      </c>
      <c r="R19" s="51">
        <v>180</v>
      </c>
      <c r="S19" s="51">
        <v>345</v>
      </c>
      <c r="T19" s="51">
        <v>331</v>
      </c>
      <c r="U19" s="41">
        <v>248</v>
      </c>
      <c r="V19" s="54">
        <v>288</v>
      </c>
      <c r="W19" s="55"/>
    </row>
    <row r="20" ht="14.25" spans="1:23">
      <c r="A20" s="36">
        <v>14</v>
      </c>
      <c r="B20" s="39" t="s">
        <v>51</v>
      </c>
      <c r="C20" s="40">
        <f t="shared" si="2"/>
        <v>4998</v>
      </c>
      <c r="D20" s="40">
        <f t="shared" si="3"/>
        <v>4423</v>
      </c>
      <c r="E20" s="40">
        <f t="shared" si="4"/>
        <v>575</v>
      </c>
      <c r="F20" s="41">
        <v>4212</v>
      </c>
      <c r="G20" s="41">
        <v>3637</v>
      </c>
      <c r="H20" s="41">
        <v>575</v>
      </c>
      <c r="I20" s="37">
        <f t="shared" si="1"/>
        <v>786</v>
      </c>
      <c r="J20" s="40">
        <v>786</v>
      </c>
      <c r="K20" s="50"/>
      <c r="L20" s="50"/>
      <c r="M20" s="50"/>
      <c r="N20" s="51">
        <v>2996</v>
      </c>
      <c r="O20" s="50"/>
      <c r="P20" s="50"/>
      <c r="Q20" s="51">
        <v>263</v>
      </c>
      <c r="R20" s="51">
        <v>118</v>
      </c>
      <c r="S20" s="51">
        <v>236</v>
      </c>
      <c r="T20" s="51">
        <v>227</v>
      </c>
      <c r="U20" s="41">
        <v>142</v>
      </c>
      <c r="V20" s="54">
        <v>230</v>
      </c>
      <c r="W20" s="55"/>
    </row>
    <row r="21" ht="14.25" spans="1:23">
      <c r="A21" s="36">
        <v>15</v>
      </c>
      <c r="B21" s="39" t="s">
        <v>52</v>
      </c>
      <c r="C21" s="40">
        <f t="shared" si="2"/>
        <v>23006</v>
      </c>
      <c r="D21" s="40">
        <f t="shared" si="3"/>
        <v>19151</v>
      </c>
      <c r="E21" s="40">
        <f t="shared" si="4"/>
        <v>3855</v>
      </c>
      <c r="F21" s="41">
        <v>14664</v>
      </c>
      <c r="G21" s="41">
        <v>10809</v>
      </c>
      <c r="H21" s="41">
        <v>3855</v>
      </c>
      <c r="I21" s="37">
        <f t="shared" si="1"/>
        <v>8342</v>
      </c>
      <c r="J21" s="40">
        <v>8342</v>
      </c>
      <c r="K21" s="51">
        <v>4519</v>
      </c>
      <c r="L21" s="51">
        <v>239</v>
      </c>
      <c r="M21" s="51">
        <v>420</v>
      </c>
      <c r="N21" s="51">
        <v>2172</v>
      </c>
      <c r="O21" s="50"/>
      <c r="P21" s="50"/>
      <c r="Q21" s="51">
        <v>219</v>
      </c>
      <c r="R21" s="51">
        <v>99</v>
      </c>
      <c r="S21" s="51">
        <v>272</v>
      </c>
      <c r="T21" s="51">
        <v>240</v>
      </c>
      <c r="U21" s="41">
        <v>3207</v>
      </c>
      <c r="V21" s="54">
        <v>3277</v>
      </c>
      <c r="W21" s="55"/>
    </row>
    <row r="22" ht="14.25" spans="1:23">
      <c r="A22" s="36">
        <v>16</v>
      </c>
      <c r="B22" s="39" t="s">
        <v>53</v>
      </c>
      <c r="C22" s="40">
        <f t="shared" si="2"/>
        <v>1890</v>
      </c>
      <c r="D22" s="40">
        <f t="shared" si="3"/>
        <v>1488</v>
      </c>
      <c r="E22" s="40">
        <f t="shared" si="4"/>
        <v>402</v>
      </c>
      <c r="F22" s="41">
        <v>1145</v>
      </c>
      <c r="G22" s="41">
        <v>743</v>
      </c>
      <c r="H22" s="41">
        <v>402</v>
      </c>
      <c r="I22" s="37">
        <f t="shared" si="1"/>
        <v>745</v>
      </c>
      <c r="J22" s="40">
        <v>745</v>
      </c>
      <c r="K22" s="50"/>
      <c r="L22" s="50"/>
      <c r="M22" s="51">
        <v>282</v>
      </c>
      <c r="N22" s="50"/>
      <c r="O22" s="50"/>
      <c r="P22" s="50"/>
      <c r="Q22" s="51">
        <v>215</v>
      </c>
      <c r="R22" s="51">
        <v>97</v>
      </c>
      <c r="S22" s="51">
        <v>175</v>
      </c>
      <c r="T22" s="51">
        <v>167</v>
      </c>
      <c r="U22" s="41">
        <v>71</v>
      </c>
      <c r="V22" s="54">
        <v>138</v>
      </c>
      <c r="W22" s="55"/>
    </row>
    <row r="23" ht="14.25" spans="1:23">
      <c r="A23" s="36">
        <v>17</v>
      </c>
      <c r="B23" s="39" t="s">
        <v>54</v>
      </c>
      <c r="C23" s="40">
        <f t="shared" si="2"/>
        <v>7074</v>
      </c>
      <c r="D23" s="40">
        <f t="shared" si="3"/>
        <v>6182</v>
      </c>
      <c r="E23" s="40">
        <f t="shared" si="4"/>
        <v>892</v>
      </c>
      <c r="F23" s="41">
        <v>6196</v>
      </c>
      <c r="G23" s="41">
        <v>5304</v>
      </c>
      <c r="H23" s="41">
        <v>892</v>
      </c>
      <c r="I23" s="37">
        <f t="shared" si="1"/>
        <v>878</v>
      </c>
      <c r="J23" s="40">
        <v>878</v>
      </c>
      <c r="K23" s="51">
        <v>4309</v>
      </c>
      <c r="L23" s="51">
        <v>229</v>
      </c>
      <c r="M23" s="51">
        <v>456</v>
      </c>
      <c r="N23" s="50"/>
      <c r="O23" s="50"/>
      <c r="P23" s="50"/>
      <c r="Q23" s="51">
        <v>240</v>
      </c>
      <c r="R23" s="51">
        <v>108</v>
      </c>
      <c r="S23" s="51">
        <v>236</v>
      </c>
      <c r="T23" s="51">
        <v>226</v>
      </c>
      <c r="U23" s="41">
        <v>63</v>
      </c>
      <c r="V23" s="54">
        <v>329</v>
      </c>
      <c r="W23" s="55"/>
    </row>
    <row r="24" ht="14.25" spans="1:23">
      <c r="A24" s="36">
        <v>18</v>
      </c>
      <c r="B24" s="39" t="s">
        <v>55</v>
      </c>
      <c r="C24" s="40">
        <f t="shared" si="2"/>
        <v>3258</v>
      </c>
      <c r="D24" s="40">
        <f t="shared" si="3"/>
        <v>2578</v>
      </c>
      <c r="E24" s="40">
        <f t="shared" si="4"/>
        <v>680</v>
      </c>
      <c r="F24" s="41">
        <v>3128</v>
      </c>
      <c r="G24" s="41">
        <v>2448</v>
      </c>
      <c r="H24" s="41">
        <v>680</v>
      </c>
      <c r="I24" s="37">
        <f t="shared" si="1"/>
        <v>130</v>
      </c>
      <c r="J24" s="40">
        <v>130</v>
      </c>
      <c r="K24" s="50"/>
      <c r="L24" s="50"/>
      <c r="M24" s="50"/>
      <c r="N24" s="51">
        <v>1097</v>
      </c>
      <c r="O24" s="50"/>
      <c r="P24" s="50"/>
      <c r="Q24" s="51">
        <v>268</v>
      </c>
      <c r="R24" s="51">
        <v>121</v>
      </c>
      <c r="S24" s="51">
        <v>186</v>
      </c>
      <c r="T24" s="51">
        <v>177</v>
      </c>
      <c r="U24" s="41">
        <v>897</v>
      </c>
      <c r="V24" s="54">
        <v>382</v>
      </c>
      <c r="W24" s="55"/>
    </row>
    <row r="25" ht="14.25" spans="1:23">
      <c r="A25" s="36">
        <v>19</v>
      </c>
      <c r="B25" s="39" t="s">
        <v>56</v>
      </c>
      <c r="C25" s="40">
        <f t="shared" si="2"/>
        <v>1139</v>
      </c>
      <c r="D25" s="40">
        <f t="shared" si="3"/>
        <v>647</v>
      </c>
      <c r="E25" s="40">
        <f t="shared" si="4"/>
        <v>492</v>
      </c>
      <c r="F25" s="41">
        <v>1015</v>
      </c>
      <c r="G25" s="41">
        <v>523</v>
      </c>
      <c r="H25" s="41">
        <v>492</v>
      </c>
      <c r="I25" s="37">
        <f t="shared" si="1"/>
        <v>124</v>
      </c>
      <c r="J25" s="40">
        <v>124</v>
      </c>
      <c r="K25" s="50"/>
      <c r="L25" s="50"/>
      <c r="M25" s="50"/>
      <c r="N25" s="50"/>
      <c r="O25" s="50"/>
      <c r="P25" s="50"/>
      <c r="Q25" s="51">
        <v>215</v>
      </c>
      <c r="R25" s="51">
        <v>147</v>
      </c>
      <c r="S25" s="51">
        <v>196</v>
      </c>
      <c r="T25" s="51">
        <v>189</v>
      </c>
      <c r="U25" s="41">
        <v>112</v>
      </c>
      <c r="V25" s="54">
        <v>156</v>
      </c>
      <c r="W25" s="55"/>
    </row>
    <row r="26" ht="14.25" spans="1:23">
      <c r="A26" s="36">
        <v>20</v>
      </c>
      <c r="B26" s="39" t="s">
        <v>57</v>
      </c>
      <c r="C26" s="40">
        <f t="shared" si="2"/>
        <v>9854</v>
      </c>
      <c r="D26" s="40">
        <f t="shared" si="3"/>
        <v>8644</v>
      </c>
      <c r="E26" s="40">
        <f t="shared" si="4"/>
        <v>1210</v>
      </c>
      <c r="F26" s="41">
        <v>8986</v>
      </c>
      <c r="G26" s="41">
        <v>7776</v>
      </c>
      <c r="H26" s="41">
        <v>1210</v>
      </c>
      <c r="I26" s="37">
        <f t="shared" si="1"/>
        <v>868</v>
      </c>
      <c r="J26" s="40">
        <v>868</v>
      </c>
      <c r="K26" s="51">
        <v>4625</v>
      </c>
      <c r="L26" s="51">
        <v>245</v>
      </c>
      <c r="M26" s="51">
        <v>252</v>
      </c>
      <c r="N26" s="50"/>
      <c r="O26" s="50"/>
      <c r="P26" s="50"/>
      <c r="Q26" s="51">
        <v>236</v>
      </c>
      <c r="R26" s="51">
        <v>105</v>
      </c>
      <c r="S26" s="51">
        <v>328</v>
      </c>
      <c r="T26" s="51">
        <v>314</v>
      </c>
      <c r="U26" s="41">
        <v>2335</v>
      </c>
      <c r="V26" s="54">
        <v>546</v>
      </c>
      <c r="W26" s="55"/>
    </row>
    <row r="27" ht="14.25" spans="1:23">
      <c r="A27" s="36">
        <v>21</v>
      </c>
      <c r="B27" s="39" t="s">
        <v>58</v>
      </c>
      <c r="C27" s="40">
        <f t="shared" si="2"/>
        <v>15436</v>
      </c>
      <c r="D27" s="40">
        <f t="shared" si="3"/>
        <v>10712</v>
      </c>
      <c r="E27" s="40">
        <f t="shared" si="4"/>
        <v>4724</v>
      </c>
      <c r="F27" s="41">
        <v>15299</v>
      </c>
      <c r="G27" s="41">
        <v>10575</v>
      </c>
      <c r="H27" s="41">
        <v>4724</v>
      </c>
      <c r="I27" s="37">
        <f t="shared" si="1"/>
        <v>137</v>
      </c>
      <c r="J27" s="40">
        <v>137</v>
      </c>
      <c r="K27" s="50"/>
      <c r="L27" s="50"/>
      <c r="M27" s="50"/>
      <c r="N27" s="51">
        <v>811</v>
      </c>
      <c r="O27" s="51">
        <v>7836</v>
      </c>
      <c r="P27" s="51">
        <v>1200</v>
      </c>
      <c r="Q27" s="51">
        <v>210</v>
      </c>
      <c r="R27" s="51">
        <v>95</v>
      </c>
      <c r="S27" s="51">
        <v>197</v>
      </c>
      <c r="T27" s="51">
        <v>188</v>
      </c>
      <c r="U27" s="41">
        <v>1521</v>
      </c>
      <c r="V27" s="54">
        <v>3241</v>
      </c>
      <c r="W27" s="55"/>
    </row>
    <row r="28" ht="14.25" spans="1:23">
      <c r="A28" s="36">
        <v>22</v>
      </c>
      <c r="B28" s="39" t="s">
        <v>59</v>
      </c>
      <c r="C28" s="40">
        <f t="shared" si="2"/>
        <v>1979</v>
      </c>
      <c r="D28" s="40">
        <f t="shared" si="3"/>
        <v>1542</v>
      </c>
      <c r="E28" s="40">
        <f t="shared" si="4"/>
        <v>437</v>
      </c>
      <c r="F28" s="41">
        <v>918</v>
      </c>
      <c r="G28" s="41">
        <v>481</v>
      </c>
      <c r="H28" s="41">
        <v>437</v>
      </c>
      <c r="I28" s="37">
        <f t="shared" si="1"/>
        <v>1061</v>
      </c>
      <c r="J28" s="40">
        <v>1061</v>
      </c>
      <c r="K28" s="50"/>
      <c r="L28" s="50"/>
      <c r="M28" s="50"/>
      <c r="N28" s="50"/>
      <c r="O28" s="50"/>
      <c r="P28" s="50"/>
      <c r="Q28" s="51">
        <v>246</v>
      </c>
      <c r="R28" s="51">
        <v>110</v>
      </c>
      <c r="S28" s="51">
        <v>209</v>
      </c>
      <c r="T28" s="51">
        <v>199</v>
      </c>
      <c r="U28" s="41">
        <v>26</v>
      </c>
      <c r="V28" s="54">
        <v>128</v>
      </c>
      <c r="W28" s="55"/>
    </row>
    <row r="29" ht="14.25" spans="1:23">
      <c r="A29" s="36">
        <v>23</v>
      </c>
      <c r="B29" s="39" t="s">
        <v>60</v>
      </c>
      <c r="C29" s="40">
        <f t="shared" si="2"/>
        <v>6054</v>
      </c>
      <c r="D29" s="40">
        <f t="shared" si="3"/>
        <v>4967</v>
      </c>
      <c r="E29" s="40">
        <f t="shared" si="4"/>
        <v>1087</v>
      </c>
      <c r="F29" s="41">
        <v>5955</v>
      </c>
      <c r="G29" s="41">
        <v>4868</v>
      </c>
      <c r="H29" s="41">
        <v>1087</v>
      </c>
      <c r="I29" s="37">
        <f t="shared" si="1"/>
        <v>99</v>
      </c>
      <c r="J29" s="40">
        <v>99</v>
      </c>
      <c r="K29" s="51">
        <v>3268</v>
      </c>
      <c r="L29" s="51">
        <v>158</v>
      </c>
      <c r="M29" s="51">
        <v>490</v>
      </c>
      <c r="N29" s="50"/>
      <c r="O29" s="50"/>
      <c r="P29" s="50"/>
      <c r="Q29" s="51">
        <v>427</v>
      </c>
      <c r="R29" s="51">
        <v>214</v>
      </c>
      <c r="S29" s="51">
        <v>608</v>
      </c>
      <c r="T29" s="51">
        <v>302</v>
      </c>
      <c r="U29" s="41">
        <v>75</v>
      </c>
      <c r="V29" s="54">
        <v>413</v>
      </c>
      <c r="W29" s="55"/>
    </row>
    <row r="30" ht="14.25" spans="1:23">
      <c r="A30" s="36">
        <v>24</v>
      </c>
      <c r="B30" s="39" t="s">
        <v>61</v>
      </c>
      <c r="C30" s="40">
        <f t="shared" si="2"/>
        <v>10729</v>
      </c>
      <c r="D30" s="40">
        <f t="shared" si="3"/>
        <v>6519</v>
      </c>
      <c r="E30" s="40">
        <f t="shared" si="4"/>
        <v>4210</v>
      </c>
      <c r="F30" s="41">
        <v>9846</v>
      </c>
      <c r="G30" s="41">
        <v>5636</v>
      </c>
      <c r="H30" s="41">
        <v>4210</v>
      </c>
      <c r="I30" s="37">
        <f t="shared" si="1"/>
        <v>883</v>
      </c>
      <c r="J30" s="40">
        <v>883</v>
      </c>
      <c r="K30" s="51">
        <v>4956</v>
      </c>
      <c r="L30" s="51">
        <v>245</v>
      </c>
      <c r="M30" s="50"/>
      <c r="N30" s="50"/>
      <c r="O30" s="50"/>
      <c r="P30" s="50"/>
      <c r="Q30" s="51">
        <v>300</v>
      </c>
      <c r="R30" s="51">
        <v>103</v>
      </c>
      <c r="S30" s="51">
        <v>190</v>
      </c>
      <c r="T30" s="51">
        <v>133</v>
      </c>
      <c r="U30" s="41">
        <v>190</v>
      </c>
      <c r="V30" s="54">
        <v>3729</v>
      </c>
      <c r="W30" s="55"/>
    </row>
    <row r="31" ht="14.25" spans="1:23">
      <c r="A31" s="36">
        <v>25</v>
      </c>
      <c r="B31" s="39" t="s">
        <v>62</v>
      </c>
      <c r="C31" s="40">
        <f t="shared" si="2"/>
        <v>7133</v>
      </c>
      <c r="D31" s="40">
        <f t="shared" si="3"/>
        <v>6810</v>
      </c>
      <c r="E31" s="40">
        <f t="shared" si="4"/>
        <v>323</v>
      </c>
      <c r="F31" s="41">
        <v>6407</v>
      </c>
      <c r="G31" s="41">
        <v>6084</v>
      </c>
      <c r="H31" s="41">
        <v>323</v>
      </c>
      <c r="I31" s="37">
        <f t="shared" si="1"/>
        <v>726</v>
      </c>
      <c r="J31" s="40">
        <v>726</v>
      </c>
      <c r="K31" s="50"/>
      <c r="L31" s="50"/>
      <c r="M31" s="50"/>
      <c r="N31" s="50"/>
      <c r="O31" s="50"/>
      <c r="P31" s="50"/>
      <c r="Q31" s="51">
        <v>288</v>
      </c>
      <c r="R31" s="51">
        <v>129</v>
      </c>
      <c r="S31" s="51">
        <v>25</v>
      </c>
      <c r="T31" s="51">
        <v>25</v>
      </c>
      <c r="U31" s="41">
        <v>925</v>
      </c>
      <c r="V31" s="54">
        <v>169</v>
      </c>
      <c r="W31" s="55">
        <v>4846</v>
      </c>
    </row>
    <row r="32" ht="14.25" spans="1:23">
      <c r="A32" s="36">
        <v>26</v>
      </c>
      <c r="B32" s="39" t="s">
        <v>63</v>
      </c>
      <c r="C32" s="40">
        <f t="shared" si="2"/>
        <v>8489</v>
      </c>
      <c r="D32" s="40">
        <f t="shared" si="3"/>
        <v>7409</v>
      </c>
      <c r="E32" s="40">
        <f t="shared" si="4"/>
        <v>1080</v>
      </c>
      <c r="F32" s="41">
        <v>8394</v>
      </c>
      <c r="G32" s="41">
        <v>7314</v>
      </c>
      <c r="H32" s="41">
        <v>1080</v>
      </c>
      <c r="I32" s="37">
        <f t="shared" si="1"/>
        <v>95</v>
      </c>
      <c r="J32" s="40">
        <v>95</v>
      </c>
      <c r="K32" s="51">
        <v>4552</v>
      </c>
      <c r="L32" s="51">
        <v>242</v>
      </c>
      <c r="M32" s="51">
        <v>147</v>
      </c>
      <c r="N32" s="50"/>
      <c r="O32" s="50"/>
      <c r="P32" s="50"/>
      <c r="Q32" s="51">
        <v>337</v>
      </c>
      <c r="R32" s="51">
        <v>151</v>
      </c>
      <c r="S32" s="51">
        <v>245</v>
      </c>
      <c r="T32" s="51">
        <v>235</v>
      </c>
      <c r="U32" s="41">
        <v>95</v>
      </c>
      <c r="V32" s="54">
        <v>452</v>
      </c>
      <c r="W32" s="55">
        <v>1938</v>
      </c>
    </row>
    <row r="33" ht="14.25" spans="1:23">
      <c r="A33" s="36">
        <v>27</v>
      </c>
      <c r="B33" s="39" t="s">
        <v>64</v>
      </c>
      <c r="C33" s="40">
        <f t="shared" si="2"/>
        <v>3243</v>
      </c>
      <c r="D33" s="40">
        <f t="shared" si="3"/>
        <v>2513</v>
      </c>
      <c r="E33" s="40">
        <f t="shared" si="4"/>
        <v>730</v>
      </c>
      <c r="F33" s="41">
        <v>3148</v>
      </c>
      <c r="G33" s="41">
        <v>2418</v>
      </c>
      <c r="H33" s="41">
        <v>730</v>
      </c>
      <c r="I33" s="37">
        <f t="shared" si="1"/>
        <v>95</v>
      </c>
      <c r="J33" s="40">
        <v>95</v>
      </c>
      <c r="K33" s="50"/>
      <c r="L33" s="50"/>
      <c r="M33" s="51">
        <v>336</v>
      </c>
      <c r="N33" s="51">
        <v>586</v>
      </c>
      <c r="O33" s="50"/>
      <c r="P33" s="50"/>
      <c r="Q33" s="51">
        <v>253</v>
      </c>
      <c r="R33" s="51">
        <v>163</v>
      </c>
      <c r="S33" s="51">
        <v>218</v>
      </c>
      <c r="T33" s="51">
        <v>208</v>
      </c>
      <c r="U33" s="41">
        <v>1025</v>
      </c>
      <c r="V33" s="54">
        <v>359</v>
      </c>
      <c r="W33" s="55"/>
    </row>
    <row r="34" ht="14.25" spans="1:23">
      <c r="A34" s="36">
        <v>28</v>
      </c>
      <c r="B34" s="39" t="s">
        <v>65</v>
      </c>
      <c r="C34" s="40">
        <f t="shared" si="2"/>
        <v>3778</v>
      </c>
      <c r="D34" s="40">
        <f t="shared" si="3"/>
        <v>2220</v>
      </c>
      <c r="E34" s="40">
        <f t="shared" si="4"/>
        <v>1558</v>
      </c>
      <c r="F34" s="41">
        <v>3676</v>
      </c>
      <c r="G34" s="41">
        <v>2118</v>
      </c>
      <c r="H34" s="41">
        <v>1558</v>
      </c>
      <c r="I34" s="37">
        <f t="shared" si="1"/>
        <v>102</v>
      </c>
      <c r="J34" s="40">
        <v>102</v>
      </c>
      <c r="K34" s="50"/>
      <c r="L34" s="50"/>
      <c r="M34" s="51">
        <v>1008</v>
      </c>
      <c r="N34" s="50"/>
      <c r="O34" s="50"/>
      <c r="P34" s="50"/>
      <c r="Q34" s="51">
        <v>248</v>
      </c>
      <c r="R34" s="51">
        <v>161</v>
      </c>
      <c r="S34" s="51">
        <v>142</v>
      </c>
      <c r="T34" s="51">
        <v>134</v>
      </c>
      <c r="U34" s="41">
        <v>720</v>
      </c>
      <c r="V34" s="54">
        <v>1263</v>
      </c>
      <c r="W34" s="55"/>
    </row>
    <row r="35" ht="14.25" spans="1:23">
      <c r="A35" s="36">
        <v>29</v>
      </c>
      <c r="B35" s="39" t="s">
        <v>66</v>
      </c>
      <c r="C35" s="40">
        <f t="shared" si="2"/>
        <v>6949</v>
      </c>
      <c r="D35" s="40">
        <f t="shared" si="3"/>
        <v>5893</v>
      </c>
      <c r="E35" s="40">
        <f t="shared" si="4"/>
        <v>1056</v>
      </c>
      <c r="F35" s="41">
        <v>6815</v>
      </c>
      <c r="G35" s="41">
        <v>5759</v>
      </c>
      <c r="H35" s="41">
        <v>1056</v>
      </c>
      <c r="I35" s="37">
        <f t="shared" si="1"/>
        <v>134</v>
      </c>
      <c r="J35" s="40">
        <v>134</v>
      </c>
      <c r="K35" s="50"/>
      <c r="L35" s="50"/>
      <c r="M35" s="51">
        <v>717</v>
      </c>
      <c r="N35" s="51">
        <v>2416</v>
      </c>
      <c r="O35" s="50"/>
      <c r="P35" s="50"/>
      <c r="Q35" s="51">
        <v>464</v>
      </c>
      <c r="R35" s="51">
        <v>203</v>
      </c>
      <c r="S35" s="51">
        <v>428</v>
      </c>
      <c r="T35" s="51">
        <v>372</v>
      </c>
      <c r="U35" s="41">
        <v>710</v>
      </c>
      <c r="V35" s="54">
        <v>481</v>
      </c>
      <c r="W35" s="55">
        <v>1024</v>
      </c>
    </row>
    <row r="36" ht="14.25" spans="1:23">
      <c r="A36" s="36">
        <v>30</v>
      </c>
      <c r="B36" s="39" t="s">
        <v>67</v>
      </c>
      <c r="C36" s="40">
        <f t="shared" si="2"/>
        <v>9952</v>
      </c>
      <c r="D36" s="40">
        <f t="shared" si="3"/>
        <v>8560</v>
      </c>
      <c r="E36" s="40">
        <f t="shared" si="4"/>
        <v>1392</v>
      </c>
      <c r="F36" s="41">
        <v>9090</v>
      </c>
      <c r="G36" s="41">
        <v>7698</v>
      </c>
      <c r="H36" s="41">
        <v>1392</v>
      </c>
      <c r="I36" s="37">
        <f t="shared" si="1"/>
        <v>862</v>
      </c>
      <c r="J36" s="40">
        <v>862</v>
      </c>
      <c r="K36" s="51">
        <v>4553</v>
      </c>
      <c r="L36" s="51">
        <v>242</v>
      </c>
      <c r="M36" s="51">
        <v>490</v>
      </c>
      <c r="N36" s="50"/>
      <c r="O36" s="50"/>
      <c r="P36" s="50"/>
      <c r="Q36" s="51">
        <v>372</v>
      </c>
      <c r="R36" s="51">
        <v>167</v>
      </c>
      <c r="S36" s="51">
        <v>409</v>
      </c>
      <c r="T36" s="51">
        <v>371</v>
      </c>
      <c r="U36" s="41">
        <v>1874</v>
      </c>
      <c r="V36" s="54">
        <v>612</v>
      </c>
      <c r="W36" s="55"/>
    </row>
    <row r="37" ht="14.25" spans="1:23">
      <c r="A37" s="36">
        <v>31</v>
      </c>
      <c r="B37" s="39" t="s">
        <v>68</v>
      </c>
      <c r="C37" s="40">
        <f t="shared" si="2"/>
        <v>6873</v>
      </c>
      <c r="D37" s="40">
        <f t="shared" si="3"/>
        <v>6137</v>
      </c>
      <c r="E37" s="40">
        <f t="shared" si="4"/>
        <v>736</v>
      </c>
      <c r="F37" s="41">
        <v>6770</v>
      </c>
      <c r="G37" s="41">
        <v>6034</v>
      </c>
      <c r="H37" s="41">
        <v>736</v>
      </c>
      <c r="I37" s="37">
        <f t="shared" si="1"/>
        <v>103</v>
      </c>
      <c r="J37" s="40">
        <v>103</v>
      </c>
      <c r="K37" s="51">
        <v>4554</v>
      </c>
      <c r="L37" s="51">
        <v>242</v>
      </c>
      <c r="M37" s="50"/>
      <c r="N37" s="50"/>
      <c r="O37" s="50"/>
      <c r="P37" s="50"/>
      <c r="Q37" s="51">
        <v>356</v>
      </c>
      <c r="R37" s="51">
        <v>60</v>
      </c>
      <c r="S37" s="51">
        <v>143</v>
      </c>
      <c r="T37" s="51">
        <v>130</v>
      </c>
      <c r="U37" s="41">
        <v>981</v>
      </c>
      <c r="V37" s="54">
        <v>304</v>
      </c>
      <c r="W37" s="55"/>
    </row>
    <row r="38" ht="14.25" spans="1:23">
      <c r="A38" s="36">
        <v>32</v>
      </c>
      <c r="B38" s="39" t="s">
        <v>69</v>
      </c>
      <c r="C38" s="40">
        <f t="shared" si="2"/>
        <v>4902</v>
      </c>
      <c r="D38" s="40">
        <f t="shared" si="3"/>
        <v>4546</v>
      </c>
      <c r="E38" s="40">
        <f t="shared" si="4"/>
        <v>356</v>
      </c>
      <c r="F38" s="41">
        <v>4510</v>
      </c>
      <c r="G38" s="41">
        <v>4154</v>
      </c>
      <c r="H38" s="41">
        <v>356</v>
      </c>
      <c r="I38" s="37">
        <f t="shared" si="1"/>
        <v>392</v>
      </c>
      <c r="J38" s="40">
        <v>392</v>
      </c>
      <c r="K38" s="50"/>
      <c r="L38" s="50"/>
      <c r="M38" s="50"/>
      <c r="N38" s="50"/>
      <c r="O38" s="50"/>
      <c r="P38" s="50"/>
      <c r="Q38" s="51">
        <v>330</v>
      </c>
      <c r="R38" s="51">
        <v>48</v>
      </c>
      <c r="S38" s="51">
        <v>52</v>
      </c>
      <c r="T38" s="51">
        <v>45</v>
      </c>
      <c r="U38" s="41">
        <v>862</v>
      </c>
      <c r="V38" s="54">
        <v>263</v>
      </c>
      <c r="W38" s="55">
        <v>2910</v>
      </c>
    </row>
    <row r="39" ht="14.25" spans="1:23">
      <c r="A39" s="36">
        <v>33</v>
      </c>
      <c r="B39" s="39" t="s">
        <v>70</v>
      </c>
      <c r="C39" s="40">
        <f t="shared" si="2"/>
        <v>12561</v>
      </c>
      <c r="D39" s="40">
        <f t="shared" si="3"/>
        <v>11983</v>
      </c>
      <c r="E39" s="40">
        <f t="shared" si="4"/>
        <v>578</v>
      </c>
      <c r="F39" s="41">
        <v>11826</v>
      </c>
      <c r="G39" s="41">
        <v>11248</v>
      </c>
      <c r="H39" s="41">
        <v>578</v>
      </c>
      <c r="I39" s="37">
        <f t="shared" si="1"/>
        <v>735</v>
      </c>
      <c r="J39" s="40">
        <v>735</v>
      </c>
      <c r="K39" s="51">
        <v>4886</v>
      </c>
      <c r="L39" s="51">
        <v>243</v>
      </c>
      <c r="M39" s="50"/>
      <c r="N39" s="50"/>
      <c r="O39" s="50"/>
      <c r="P39" s="50"/>
      <c r="Q39" s="51">
        <v>320</v>
      </c>
      <c r="R39" s="51">
        <v>191</v>
      </c>
      <c r="S39" s="51">
        <v>32</v>
      </c>
      <c r="T39" s="51">
        <v>26</v>
      </c>
      <c r="U39" s="41">
        <v>860</v>
      </c>
      <c r="V39" s="54">
        <v>118</v>
      </c>
      <c r="W39" s="55">
        <v>5150</v>
      </c>
    </row>
    <row r="40" ht="14.25" spans="1:23">
      <c r="A40" s="36">
        <v>34</v>
      </c>
      <c r="B40" s="39" t="s">
        <v>71</v>
      </c>
      <c r="C40" s="40">
        <f t="shared" si="2"/>
        <v>13786</v>
      </c>
      <c r="D40" s="40">
        <f t="shared" si="3"/>
        <v>10550</v>
      </c>
      <c r="E40" s="40">
        <f t="shared" si="4"/>
        <v>3236</v>
      </c>
      <c r="F40" s="41">
        <v>9143</v>
      </c>
      <c r="G40" s="41">
        <v>5907</v>
      </c>
      <c r="H40" s="41">
        <v>3236</v>
      </c>
      <c r="I40" s="37">
        <f t="shared" si="1"/>
        <v>4643</v>
      </c>
      <c r="J40" s="40">
        <v>4643</v>
      </c>
      <c r="K40" s="51">
        <v>4554</v>
      </c>
      <c r="L40" s="51">
        <v>243</v>
      </c>
      <c r="M40" s="50"/>
      <c r="N40" s="50"/>
      <c r="O40" s="50"/>
      <c r="P40" s="51">
        <v>2500</v>
      </c>
      <c r="Q40" s="51">
        <v>274</v>
      </c>
      <c r="R40" s="51">
        <v>123</v>
      </c>
      <c r="S40" s="51">
        <v>77</v>
      </c>
      <c r="T40" s="51">
        <v>69</v>
      </c>
      <c r="U40" s="41">
        <v>1002</v>
      </c>
      <c r="V40" s="54">
        <v>301</v>
      </c>
      <c r="W40" s="55"/>
    </row>
    <row r="41" ht="14.25" spans="1:23">
      <c r="A41" s="36">
        <v>35</v>
      </c>
      <c r="B41" s="39" t="s">
        <v>72</v>
      </c>
      <c r="C41" s="40">
        <f t="shared" si="2"/>
        <v>10398</v>
      </c>
      <c r="D41" s="40">
        <f t="shared" si="3"/>
        <v>9902</v>
      </c>
      <c r="E41" s="40">
        <f t="shared" si="4"/>
        <v>496</v>
      </c>
      <c r="F41" s="41">
        <v>10305</v>
      </c>
      <c r="G41" s="41">
        <v>9809</v>
      </c>
      <c r="H41" s="41">
        <v>496</v>
      </c>
      <c r="I41" s="37">
        <f t="shared" si="1"/>
        <v>93</v>
      </c>
      <c r="J41" s="40">
        <v>93</v>
      </c>
      <c r="K41" s="50"/>
      <c r="L41" s="50"/>
      <c r="M41" s="51">
        <v>98</v>
      </c>
      <c r="N41" s="50"/>
      <c r="O41" s="50"/>
      <c r="P41" s="50"/>
      <c r="Q41" s="51">
        <v>285</v>
      </c>
      <c r="R41" s="51">
        <v>125</v>
      </c>
      <c r="S41" s="51">
        <v>124</v>
      </c>
      <c r="T41" s="51">
        <v>87</v>
      </c>
      <c r="U41" s="41">
        <v>993</v>
      </c>
      <c r="V41" s="54">
        <v>284</v>
      </c>
      <c r="W41" s="55">
        <v>8309</v>
      </c>
    </row>
    <row r="42" ht="14.25" spans="1:23">
      <c r="A42" s="36">
        <v>36</v>
      </c>
      <c r="B42" s="39" t="s">
        <v>73</v>
      </c>
      <c r="C42" s="40">
        <f t="shared" si="2"/>
        <v>12328</v>
      </c>
      <c r="D42" s="40">
        <f t="shared" si="3"/>
        <v>11635</v>
      </c>
      <c r="E42" s="40">
        <f t="shared" si="4"/>
        <v>693</v>
      </c>
      <c r="F42" s="41">
        <v>11460</v>
      </c>
      <c r="G42" s="41">
        <v>10767</v>
      </c>
      <c r="H42" s="41">
        <v>693</v>
      </c>
      <c r="I42" s="37">
        <f t="shared" si="1"/>
        <v>868</v>
      </c>
      <c r="J42" s="40">
        <v>868</v>
      </c>
      <c r="K42" s="51">
        <v>4554</v>
      </c>
      <c r="L42" s="51">
        <v>243</v>
      </c>
      <c r="M42" s="50"/>
      <c r="N42" s="50"/>
      <c r="O42" s="50"/>
      <c r="P42" s="50"/>
      <c r="Q42" s="51">
        <v>306</v>
      </c>
      <c r="R42" s="51">
        <v>137</v>
      </c>
      <c r="S42" s="51">
        <v>87</v>
      </c>
      <c r="T42" s="51">
        <v>77</v>
      </c>
      <c r="U42" s="41">
        <v>973</v>
      </c>
      <c r="V42" s="54">
        <v>236</v>
      </c>
      <c r="W42" s="55">
        <v>4847</v>
      </c>
    </row>
    <row r="43" ht="14.25" spans="1:23">
      <c r="A43" s="36">
        <v>37</v>
      </c>
      <c r="B43" s="39" t="s">
        <v>74</v>
      </c>
      <c r="C43" s="40">
        <f t="shared" si="2"/>
        <v>1448</v>
      </c>
      <c r="D43" s="40">
        <f t="shared" si="3"/>
        <v>1154</v>
      </c>
      <c r="E43" s="40">
        <f t="shared" si="4"/>
        <v>294</v>
      </c>
      <c r="F43" s="41">
        <v>1396</v>
      </c>
      <c r="G43" s="41">
        <v>1102</v>
      </c>
      <c r="H43" s="41">
        <v>294</v>
      </c>
      <c r="I43" s="37">
        <f t="shared" si="1"/>
        <v>52</v>
      </c>
      <c r="J43" s="40">
        <v>52</v>
      </c>
      <c r="K43" s="50"/>
      <c r="L43" s="50"/>
      <c r="M43" s="50"/>
      <c r="N43" s="50"/>
      <c r="O43" s="50"/>
      <c r="P43" s="50"/>
      <c r="Q43" s="51">
        <v>348</v>
      </c>
      <c r="R43" s="51">
        <v>156</v>
      </c>
      <c r="S43" s="51">
        <v>46</v>
      </c>
      <c r="T43" s="51">
        <v>41</v>
      </c>
      <c r="U43" s="41">
        <v>61</v>
      </c>
      <c r="V43" s="54">
        <v>97</v>
      </c>
      <c r="W43" s="55">
        <v>647</v>
      </c>
    </row>
    <row r="44" ht="14.25" spans="1:23">
      <c r="A44" s="36">
        <v>38</v>
      </c>
      <c r="B44" s="39" t="s">
        <v>75</v>
      </c>
      <c r="C44" s="40">
        <f t="shared" si="2"/>
        <v>7687</v>
      </c>
      <c r="D44" s="40">
        <f t="shared" si="3"/>
        <v>6985</v>
      </c>
      <c r="E44" s="40">
        <f t="shared" si="4"/>
        <v>702</v>
      </c>
      <c r="F44" s="41">
        <v>6780</v>
      </c>
      <c r="G44" s="41">
        <v>6078</v>
      </c>
      <c r="H44" s="41">
        <v>702</v>
      </c>
      <c r="I44" s="37">
        <f t="shared" si="1"/>
        <v>907</v>
      </c>
      <c r="J44" s="40">
        <v>907</v>
      </c>
      <c r="K44" s="51">
        <v>4970</v>
      </c>
      <c r="L44" s="51">
        <v>243</v>
      </c>
      <c r="M44" s="51">
        <v>196</v>
      </c>
      <c r="N44" s="50"/>
      <c r="O44" s="50"/>
      <c r="P44" s="50"/>
      <c r="Q44" s="51">
        <v>425</v>
      </c>
      <c r="R44" s="51">
        <v>170</v>
      </c>
      <c r="S44" s="51">
        <v>209</v>
      </c>
      <c r="T44" s="51">
        <v>139</v>
      </c>
      <c r="U44" s="41">
        <v>278</v>
      </c>
      <c r="V44" s="54">
        <v>150</v>
      </c>
      <c r="W44" s="55"/>
    </row>
    <row r="45" ht="14.25" spans="1:23">
      <c r="A45" s="36">
        <v>39</v>
      </c>
      <c r="B45" s="39" t="s">
        <v>76</v>
      </c>
      <c r="C45" s="40">
        <f t="shared" si="2"/>
        <v>18805</v>
      </c>
      <c r="D45" s="40">
        <f t="shared" si="3"/>
        <v>16797</v>
      </c>
      <c r="E45" s="40">
        <f t="shared" si="4"/>
        <v>2008</v>
      </c>
      <c r="F45" s="41">
        <v>17926</v>
      </c>
      <c r="G45" s="41">
        <v>15918</v>
      </c>
      <c r="H45" s="41">
        <v>2008</v>
      </c>
      <c r="I45" s="37">
        <f t="shared" si="1"/>
        <v>879</v>
      </c>
      <c r="J45" s="40">
        <v>879</v>
      </c>
      <c r="K45" s="51">
        <v>4802</v>
      </c>
      <c r="L45" s="51">
        <v>243</v>
      </c>
      <c r="M45" s="51">
        <v>756</v>
      </c>
      <c r="N45" s="50"/>
      <c r="O45" s="51">
        <v>8364</v>
      </c>
      <c r="P45" s="51">
        <v>1200</v>
      </c>
      <c r="Q45" s="51">
        <v>345</v>
      </c>
      <c r="R45" s="51">
        <v>151</v>
      </c>
      <c r="S45" s="51">
        <v>141</v>
      </c>
      <c r="T45" s="51">
        <v>121</v>
      </c>
      <c r="U45" s="41">
        <v>1510</v>
      </c>
      <c r="V45" s="54">
        <v>293</v>
      </c>
      <c r="W45" s="55"/>
    </row>
    <row r="46" ht="14.25" spans="1:23">
      <c r="A46" s="36">
        <v>40</v>
      </c>
      <c r="B46" s="39" t="s">
        <v>77</v>
      </c>
      <c r="C46" s="40">
        <f t="shared" si="2"/>
        <v>40</v>
      </c>
      <c r="D46" s="40">
        <f t="shared" si="3"/>
        <v>20</v>
      </c>
      <c r="E46" s="40">
        <f t="shared" si="4"/>
        <v>20</v>
      </c>
      <c r="F46" s="41">
        <v>40</v>
      </c>
      <c r="G46" s="41">
        <v>20</v>
      </c>
      <c r="H46" s="41">
        <v>20</v>
      </c>
      <c r="I46" s="37"/>
      <c r="J46" s="40"/>
      <c r="K46" s="50"/>
      <c r="L46" s="50"/>
      <c r="M46" s="50"/>
      <c r="N46" s="50"/>
      <c r="O46" s="50"/>
      <c r="P46" s="50"/>
      <c r="Q46" s="50"/>
      <c r="R46" s="50"/>
      <c r="S46" s="51">
        <v>20</v>
      </c>
      <c r="T46" s="51">
        <v>20</v>
      </c>
      <c r="U46" s="41">
        <v>0</v>
      </c>
      <c r="V46" s="54">
        <v>0</v>
      </c>
      <c r="W46" s="55"/>
    </row>
    <row r="47" ht="14.25" spans="1:23">
      <c r="A47" s="36">
        <v>41</v>
      </c>
      <c r="B47" s="39" t="s">
        <v>78</v>
      </c>
      <c r="C47" s="40">
        <f t="shared" si="2"/>
        <v>225</v>
      </c>
      <c r="D47" s="40">
        <f t="shared" si="3"/>
        <v>77</v>
      </c>
      <c r="E47" s="40">
        <f t="shared" si="4"/>
        <v>148</v>
      </c>
      <c r="F47" s="41">
        <v>225</v>
      </c>
      <c r="G47" s="41">
        <v>77</v>
      </c>
      <c r="H47" s="41">
        <v>148</v>
      </c>
      <c r="I47" s="37"/>
      <c r="J47" s="40"/>
      <c r="K47" s="50"/>
      <c r="L47" s="50"/>
      <c r="M47" s="50"/>
      <c r="N47" s="50"/>
      <c r="O47" s="50"/>
      <c r="P47" s="50"/>
      <c r="Q47" s="50"/>
      <c r="R47" s="50"/>
      <c r="S47" s="51">
        <v>52</v>
      </c>
      <c r="T47" s="51">
        <v>47</v>
      </c>
      <c r="U47" s="41">
        <v>25</v>
      </c>
      <c r="V47" s="54">
        <v>101</v>
      </c>
      <c r="W47" s="55"/>
    </row>
    <row r="48" ht="14.25" spans="1:23">
      <c r="A48" s="36">
        <v>42</v>
      </c>
      <c r="B48" s="39" t="s">
        <v>79</v>
      </c>
      <c r="C48" s="40">
        <f t="shared" si="2"/>
        <v>150</v>
      </c>
      <c r="D48" s="40">
        <f t="shared" si="3"/>
        <v>150</v>
      </c>
      <c r="E48" s="40">
        <f t="shared" si="4"/>
        <v>0</v>
      </c>
      <c r="F48" s="41">
        <v>150</v>
      </c>
      <c r="G48" s="41">
        <v>150</v>
      </c>
      <c r="H48" s="42"/>
      <c r="I48" s="37"/>
      <c r="J48" s="4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41">
        <v>150</v>
      </c>
      <c r="V48" s="54">
        <v>0</v>
      </c>
      <c r="W48" s="55"/>
    </row>
  </sheetData>
  <mergeCells count="17">
    <mergeCell ref="A1:U1"/>
    <mergeCell ref="F2:J2"/>
    <mergeCell ref="K2:V2"/>
    <mergeCell ref="A2:A4"/>
    <mergeCell ref="B2:B4"/>
    <mergeCell ref="M3:M4"/>
    <mergeCell ref="N3:N4"/>
    <mergeCell ref="W3:W4"/>
    <mergeCell ref="W17:W18"/>
    <mergeCell ref="C2:E4"/>
    <mergeCell ref="F3:H4"/>
    <mergeCell ref="I3:J4"/>
    <mergeCell ref="K3:L4"/>
    <mergeCell ref="O3:P4"/>
    <mergeCell ref="Q3:R4"/>
    <mergeCell ref="S3:T4"/>
    <mergeCell ref="U3:V4"/>
  </mergeCells>
  <pageMargins left="0.75" right="0.75" top="1" bottom="1" header="0.5" footer="0.5"/>
  <pageSetup paperSize="9" orientation="portrait"/>
  <headerFooter/>
  <ignoredErrors>
    <ignoredError sqref="I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48"/>
  <sheetViews>
    <sheetView workbookViewId="0">
      <selection activeCell="J8" sqref="J8"/>
    </sheetView>
  </sheetViews>
  <sheetFormatPr defaultColWidth="9" defaultRowHeight="13.5"/>
  <cols>
    <col min="1" max="1" width="3.75" style="1" customWidth="1"/>
    <col min="2" max="2" width="8.75" style="1" customWidth="1"/>
    <col min="3" max="12" width="10.625" style="1" customWidth="1"/>
    <col min="13" max="13" width="17.875" style="1" customWidth="1"/>
    <col min="14" max="16384" width="9" style="1"/>
  </cols>
  <sheetData>
    <row r="1" spans="1:2">
      <c r="A1" s="27" t="s">
        <v>80</v>
      </c>
      <c r="B1" s="27"/>
    </row>
    <row r="2" ht="28.5" spans="1:12">
      <c r="A2" s="3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25" customFormat="1" ht="21.95" customHeight="1" spans="1:12">
      <c r="A3" s="28" t="s">
        <v>21</v>
      </c>
      <c r="B3" s="28" t="s">
        <v>22</v>
      </c>
      <c r="C3" s="28" t="s">
        <v>82</v>
      </c>
      <c r="D3" s="28"/>
      <c r="E3" s="28"/>
      <c r="F3" s="28"/>
      <c r="G3" s="28"/>
      <c r="H3" s="28"/>
      <c r="I3" s="28"/>
      <c r="J3" s="28"/>
      <c r="K3" s="28"/>
      <c r="L3" s="28"/>
    </row>
    <row r="4" s="26" customFormat="1" ht="39.75" customHeight="1" spans="1:13">
      <c r="A4" s="28"/>
      <c r="B4" s="28"/>
      <c r="C4" s="4" t="s">
        <v>83</v>
      </c>
      <c r="D4" s="5" t="s">
        <v>84</v>
      </c>
      <c r="E4" s="4" t="s">
        <v>35</v>
      </c>
      <c r="F4" s="4" t="s">
        <v>85</v>
      </c>
      <c r="G4" s="4" t="s">
        <v>32</v>
      </c>
      <c r="H4" s="4" t="s">
        <v>86</v>
      </c>
      <c r="I4" s="4" t="s">
        <v>87</v>
      </c>
      <c r="J4" s="4" t="s">
        <v>88</v>
      </c>
      <c r="K4" s="4" t="s">
        <v>89</v>
      </c>
      <c r="L4" s="4" t="s">
        <v>90</v>
      </c>
      <c r="M4" s="26" t="s">
        <v>91</v>
      </c>
    </row>
    <row r="5" s="25" customFormat="1" ht="17.25" customHeight="1" spans="1:12">
      <c r="A5" s="28"/>
      <c r="B5" s="28"/>
      <c r="C5" s="4"/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28" t="s">
        <v>36</v>
      </c>
      <c r="L5" s="28" t="s">
        <v>36</v>
      </c>
    </row>
    <row r="6" s="25" customFormat="1" ht="16.5" customHeight="1" spans="1:13">
      <c r="A6" s="29" t="s">
        <v>23</v>
      </c>
      <c r="B6" s="29"/>
      <c r="C6" s="29">
        <f t="shared" ref="C6:C48" si="0">SUM(D6:L6)</f>
        <v>27765</v>
      </c>
      <c r="D6" s="29">
        <v>7642</v>
      </c>
      <c r="E6" s="29">
        <v>329</v>
      </c>
      <c r="F6" s="29">
        <v>3800</v>
      </c>
      <c r="G6" s="29">
        <v>194</v>
      </c>
      <c r="H6" s="29">
        <v>1000</v>
      </c>
      <c r="I6" s="29">
        <v>7724</v>
      </c>
      <c r="J6" s="29">
        <v>3073</v>
      </c>
      <c r="K6" s="29">
        <v>3236</v>
      </c>
      <c r="L6" s="29">
        <v>767</v>
      </c>
      <c r="M6" s="25">
        <v>4003</v>
      </c>
    </row>
    <row r="7" s="25" customFormat="1" ht="15" customHeight="1" spans="1:13">
      <c r="A7" s="30">
        <v>1</v>
      </c>
      <c r="B7" s="29" t="s">
        <v>38</v>
      </c>
      <c r="C7" s="29">
        <f t="shared" si="0"/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31">
        <v>0</v>
      </c>
      <c r="L7" s="31">
        <v>0</v>
      </c>
      <c r="M7" s="25">
        <v>0</v>
      </c>
    </row>
    <row r="8" s="25" customFormat="1" ht="16.5" customHeight="1" spans="1:13">
      <c r="A8" s="30">
        <v>2</v>
      </c>
      <c r="B8" s="29" t="s">
        <v>39</v>
      </c>
      <c r="C8" s="29">
        <f t="shared" si="0"/>
        <v>34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34</v>
      </c>
      <c r="K8" s="31">
        <v>0</v>
      </c>
      <c r="L8" s="31">
        <v>0</v>
      </c>
      <c r="M8" s="25">
        <v>0</v>
      </c>
    </row>
    <row r="9" s="25" customFormat="1" ht="16.5" customHeight="1" spans="1:13">
      <c r="A9" s="30">
        <v>3</v>
      </c>
      <c r="B9" s="29" t="s">
        <v>40</v>
      </c>
      <c r="C9" s="29">
        <f t="shared" si="0"/>
        <v>818</v>
      </c>
      <c r="D9" s="29">
        <v>780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38</v>
      </c>
      <c r="K9" s="31">
        <v>0</v>
      </c>
      <c r="L9" s="31">
        <v>0</v>
      </c>
      <c r="M9" s="25">
        <v>0</v>
      </c>
    </row>
    <row r="10" s="25" customFormat="1" ht="16.5" customHeight="1" spans="1:13">
      <c r="A10" s="30">
        <v>4</v>
      </c>
      <c r="B10" s="29" t="s">
        <v>41</v>
      </c>
      <c r="C10" s="29">
        <f t="shared" si="0"/>
        <v>44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44</v>
      </c>
      <c r="K10" s="31">
        <v>0</v>
      </c>
      <c r="L10" s="31">
        <v>0</v>
      </c>
      <c r="M10" s="25">
        <v>0</v>
      </c>
    </row>
    <row r="11" s="25" customFormat="1" ht="16.5" customHeight="1" spans="1:13">
      <c r="A11" s="30">
        <v>5</v>
      </c>
      <c r="B11" s="29" t="s">
        <v>42</v>
      </c>
      <c r="C11" s="29">
        <f t="shared" si="0"/>
        <v>31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31</v>
      </c>
      <c r="K11" s="31">
        <v>0</v>
      </c>
      <c r="L11" s="31">
        <v>0</v>
      </c>
      <c r="M11" s="25">
        <v>0</v>
      </c>
    </row>
    <row r="12" s="25" customFormat="1" ht="16.5" customHeight="1" spans="1:13">
      <c r="A12" s="30">
        <v>6</v>
      </c>
      <c r="B12" s="29" t="s">
        <v>43</v>
      </c>
      <c r="C12" s="29">
        <f t="shared" si="0"/>
        <v>32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32</v>
      </c>
      <c r="K12" s="31">
        <v>0</v>
      </c>
      <c r="L12" s="31">
        <v>0</v>
      </c>
      <c r="M12" s="25">
        <v>0</v>
      </c>
    </row>
    <row r="13" s="25" customFormat="1" ht="16.5" customHeight="1" spans="1:13">
      <c r="A13" s="30">
        <v>7</v>
      </c>
      <c r="B13" s="29" t="s">
        <v>44</v>
      </c>
      <c r="C13" s="29">
        <f t="shared" si="0"/>
        <v>47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47</v>
      </c>
      <c r="K13" s="31">
        <v>0</v>
      </c>
      <c r="L13" s="31">
        <v>0</v>
      </c>
      <c r="M13" s="25">
        <v>0</v>
      </c>
    </row>
    <row r="14" s="25" customFormat="1" ht="16.5" customHeight="1" spans="1:13">
      <c r="A14" s="30">
        <v>8</v>
      </c>
      <c r="B14" s="29" t="s">
        <v>45</v>
      </c>
      <c r="C14" s="29">
        <f t="shared" si="0"/>
        <v>73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73</v>
      </c>
      <c r="K14" s="31">
        <v>0</v>
      </c>
      <c r="L14" s="31">
        <v>0</v>
      </c>
      <c r="M14" s="25">
        <v>0</v>
      </c>
    </row>
    <row r="15" s="25" customFormat="1" ht="16.5" customHeight="1" spans="1:13">
      <c r="A15" s="30">
        <v>9</v>
      </c>
      <c r="B15" s="29" t="s">
        <v>46</v>
      </c>
      <c r="C15" s="29">
        <f t="shared" si="0"/>
        <v>33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33</v>
      </c>
      <c r="K15" s="31">
        <v>0</v>
      </c>
      <c r="L15" s="31">
        <v>0</v>
      </c>
      <c r="M15" s="25">
        <v>0</v>
      </c>
    </row>
    <row r="16" s="25" customFormat="1" ht="16.5" customHeight="1" spans="1:13">
      <c r="A16" s="30">
        <v>10</v>
      </c>
      <c r="B16" s="29" t="s">
        <v>47</v>
      </c>
      <c r="C16" s="29">
        <f t="shared" si="0"/>
        <v>114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114</v>
      </c>
      <c r="K16" s="31">
        <v>0</v>
      </c>
      <c r="L16" s="31">
        <v>0</v>
      </c>
      <c r="M16" s="25">
        <v>0</v>
      </c>
    </row>
    <row r="17" s="25" customFormat="1" ht="16.5" customHeight="1" spans="1:13">
      <c r="A17" s="30">
        <v>11</v>
      </c>
      <c r="B17" s="29" t="s">
        <v>48</v>
      </c>
      <c r="C17" s="29">
        <f t="shared" si="0"/>
        <v>69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69</v>
      </c>
      <c r="K17" s="31">
        <v>0</v>
      </c>
      <c r="L17" s="31">
        <v>0</v>
      </c>
      <c r="M17" s="25">
        <v>0</v>
      </c>
    </row>
    <row r="18" s="25" customFormat="1" ht="16.5" customHeight="1" spans="1:13">
      <c r="A18" s="30">
        <v>12</v>
      </c>
      <c r="B18" s="29" t="s">
        <v>49</v>
      </c>
      <c r="C18" s="29">
        <f t="shared" si="0"/>
        <v>682</v>
      </c>
      <c r="D18" s="29">
        <v>627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55</v>
      </c>
      <c r="K18" s="31">
        <v>0</v>
      </c>
      <c r="L18" s="31">
        <v>0</v>
      </c>
      <c r="M18" s="25">
        <v>0</v>
      </c>
    </row>
    <row r="19" s="25" customFormat="1" ht="16.5" customHeight="1" spans="1:13">
      <c r="A19" s="30">
        <v>13</v>
      </c>
      <c r="B19" s="29" t="s">
        <v>50</v>
      </c>
      <c r="C19" s="29">
        <f t="shared" si="0"/>
        <v>1049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940</v>
      </c>
      <c r="J19" s="29">
        <v>109</v>
      </c>
      <c r="K19" s="31">
        <v>0</v>
      </c>
      <c r="L19" s="31">
        <v>0</v>
      </c>
      <c r="M19" s="25">
        <v>0</v>
      </c>
    </row>
    <row r="20" s="25" customFormat="1" ht="16.5" customHeight="1" spans="1:13">
      <c r="A20" s="30">
        <v>14</v>
      </c>
      <c r="B20" s="29" t="s">
        <v>51</v>
      </c>
      <c r="C20" s="29">
        <f t="shared" si="0"/>
        <v>786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172</v>
      </c>
      <c r="K20" s="31">
        <v>614</v>
      </c>
      <c r="L20" s="31">
        <v>0</v>
      </c>
      <c r="M20" s="25">
        <v>614</v>
      </c>
    </row>
    <row r="21" s="25" customFormat="1" ht="16.5" customHeight="1" spans="1:13">
      <c r="A21" s="30">
        <v>15</v>
      </c>
      <c r="B21" s="29" t="s">
        <v>52</v>
      </c>
      <c r="C21" s="29">
        <f t="shared" si="0"/>
        <v>8342</v>
      </c>
      <c r="D21" s="29">
        <v>779</v>
      </c>
      <c r="E21" s="29">
        <v>0</v>
      </c>
      <c r="F21" s="29">
        <v>0</v>
      </c>
      <c r="G21" s="29">
        <v>0</v>
      </c>
      <c r="H21" s="29">
        <v>0</v>
      </c>
      <c r="I21" s="29">
        <v>6784</v>
      </c>
      <c r="J21" s="29">
        <v>137</v>
      </c>
      <c r="K21" s="31">
        <v>642</v>
      </c>
      <c r="L21" s="31">
        <v>0</v>
      </c>
      <c r="M21" s="25">
        <v>642</v>
      </c>
    </row>
    <row r="22" s="25" customFormat="1" ht="16.5" customHeight="1" spans="1:13">
      <c r="A22" s="30">
        <v>16</v>
      </c>
      <c r="B22" s="29" t="s">
        <v>53</v>
      </c>
      <c r="C22" s="29">
        <f t="shared" si="0"/>
        <v>745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99</v>
      </c>
      <c r="K22" s="31">
        <v>646</v>
      </c>
      <c r="L22" s="31">
        <v>0</v>
      </c>
      <c r="M22" s="25">
        <v>646</v>
      </c>
    </row>
    <row r="23" s="25" customFormat="1" ht="16.5" customHeight="1" spans="1:13">
      <c r="A23" s="30">
        <v>17</v>
      </c>
      <c r="B23" s="29" t="s">
        <v>54</v>
      </c>
      <c r="C23" s="29">
        <f t="shared" si="0"/>
        <v>878</v>
      </c>
      <c r="D23" s="29">
        <v>780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98</v>
      </c>
      <c r="K23" s="31">
        <v>0</v>
      </c>
      <c r="L23" s="31">
        <v>0</v>
      </c>
      <c r="M23" s="25">
        <v>0</v>
      </c>
    </row>
    <row r="24" s="25" customFormat="1" ht="16.5" customHeight="1" spans="1:13">
      <c r="A24" s="30">
        <v>18</v>
      </c>
      <c r="B24" s="29" t="s">
        <v>55</v>
      </c>
      <c r="C24" s="29">
        <f t="shared" si="0"/>
        <v>130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130</v>
      </c>
      <c r="K24" s="31">
        <v>0</v>
      </c>
      <c r="L24" s="31">
        <v>0</v>
      </c>
      <c r="M24" s="25">
        <v>0</v>
      </c>
    </row>
    <row r="25" s="25" customFormat="1" ht="16.5" customHeight="1" spans="1:13">
      <c r="A25" s="30">
        <v>19</v>
      </c>
      <c r="B25" s="29" t="s">
        <v>56</v>
      </c>
      <c r="C25" s="29">
        <f t="shared" si="0"/>
        <v>124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124</v>
      </c>
      <c r="K25" s="31">
        <v>0</v>
      </c>
      <c r="L25" s="31">
        <v>0</v>
      </c>
      <c r="M25" s="25">
        <v>0</v>
      </c>
    </row>
    <row r="26" s="25" customFormat="1" ht="16.5" customHeight="1" spans="1:13">
      <c r="A26" s="30">
        <v>20</v>
      </c>
      <c r="B26" s="29" t="s">
        <v>57</v>
      </c>
      <c r="C26" s="29">
        <f t="shared" si="0"/>
        <v>868</v>
      </c>
      <c r="D26" s="29">
        <v>779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89</v>
      </c>
      <c r="K26" s="31">
        <v>0</v>
      </c>
      <c r="L26" s="31">
        <v>0</v>
      </c>
      <c r="M26" s="25">
        <v>0</v>
      </c>
    </row>
    <row r="27" s="25" customFormat="1" ht="16.5" customHeight="1" spans="1:13">
      <c r="A27" s="30">
        <v>21</v>
      </c>
      <c r="B27" s="29" t="s">
        <v>58</v>
      </c>
      <c r="C27" s="29">
        <f t="shared" si="0"/>
        <v>137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137</v>
      </c>
      <c r="K27" s="31">
        <v>0</v>
      </c>
      <c r="L27" s="31">
        <v>0</v>
      </c>
      <c r="M27" s="25">
        <v>0</v>
      </c>
    </row>
    <row r="28" s="25" customFormat="1" ht="16.5" customHeight="1" spans="1:13">
      <c r="A28" s="30">
        <v>22</v>
      </c>
      <c r="B28" s="29" t="s">
        <v>59</v>
      </c>
      <c r="C28" s="29">
        <f t="shared" si="0"/>
        <v>1061</v>
      </c>
      <c r="D28" s="29">
        <v>0</v>
      </c>
      <c r="E28" s="29">
        <v>0</v>
      </c>
      <c r="F28" s="29">
        <v>0</v>
      </c>
      <c r="G28" s="29">
        <v>0</v>
      </c>
      <c r="H28" s="29">
        <v>1000</v>
      </c>
      <c r="I28" s="29">
        <v>0</v>
      </c>
      <c r="J28" s="29">
        <v>61</v>
      </c>
      <c r="K28" s="31">
        <v>0</v>
      </c>
      <c r="L28" s="31">
        <v>0</v>
      </c>
      <c r="M28" s="25">
        <v>0</v>
      </c>
    </row>
    <row r="29" s="25" customFormat="1" ht="16.5" customHeight="1" spans="1:13">
      <c r="A29" s="30">
        <v>23</v>
      </c>
      <c r="B29" s="29" t="s">
        <v>60</v>
      </c>
      <c r="C29" s="29">
        <f t="shared" si="0"/>
        <v>99</v>
      </c>
      <c r="D29" s="29">
        <v>0</v>
      </c>
      <c r="E29" s="29">
        <v>0</v>
      </c>
      <c r="F29" s="29">
        <v>0</v>
      </c>
      <c r="G29" s="29">
        <v>14</v>
      </c>
      <c r="H29" s="29">
        <v>0</v>
      </c>
      <c r="I29" s="29">
        <v>0</v>
      </c>
      <c r="J29" s="29">
        <v>85</v>
      </c>
      <c r="K29" s="31">
        <v>0</v>
      </c>
      <c r="L29" s="31">
        <v>0</v>
      </c>
      <c r="M29" s="25">
        <v>0</v>
      </c>
    </row>
    <row r="30" s="25" customFormat="1" ht="16.5" customHeight="1" spans="1:13">
      <c r="A30" s="30">
        <v>24</v>
      </c>
      <c r="B30" s="29" t="s">
        <v>61</v>
      </c>
      <c r="C30" s="29">
        <f t="shared" si="0"/>
        <v>883</v>
      </c>
      <c r="D30" s="29">
        <v>780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103</v>
      </c>
      <c r="K30" s="31">
        <v>0</v>
      </c>
      <c r="L30" s="31">
        <v>0</v>
      </c>
      <c r="M30" s="25">
        <v>0</v>
      </c>
    </row>
    <row r="31" s="25" customFormat="1" ht="16.5" customHeight="1" spans="1:13">
      <c r="A31" s="30">
        <v>25</v>
      </c>
      <c r="B31" s="29" t="s">
        <v>62</v>
      </c>
      <c r="C31" s="29">
        <f t="shared" si="0"/>
        <v>726</v>
      </c>
      <c r="D31" s="29">
        <v>0</v>
      </c>
      <c r="E31" s="29">
        <v>0</v>
      </c>
      <c r="F31" s="29">
        <v>0</v>
      </c>
      <c r="G31" s="29">
        <v>18</v>
      </c>
      <c r="H31" s="29">
        <v>0</v>
      </c>
      <c r="I31" s="29">
        <v>0</v>
      </c>
      <c r="J31" s="29">
        <v>41</v>
      </c>
      <c r="K31" s="31">
        <v>667</v>
      </c>
      <c r="L31" s="31">
        <v>0</v>
      </c>
      <c r="M31" s="25">
        <v>667</v>
      </c>
    </row>
    <row r="32" s="25" customFormat="1" ht="16.5" customHeight="1" spans="1:13">
      <c r="A32" s="30">
        <v>26</v>
      </c>
      <c r="B32" s="29" t="s">
        <v>63</v>
      </c>
      <c r="C32" s="29">
        <f t="shared" si="0"/>
        <v>95</v>
      </c>
      <c r="D32" s="29">
        <v>0</v>
      </c>
      <c r="E32" s="29">
        <v>0</v>
      </c>
      <c r="F32" s="29">
        <v>0</v>
      </c>
      <c r="G32" s="29">
        <v>14</v>
      </c>
      <c r="H32" s="29">
        <v>0</v>
      </c>
      <c r="I32" s="29">
        <v>0</v>
      </c>
      <c r="J32" s="29">
        <v>81</v>
      </c>
      <c r="K32" s="31">
        <v>0</v>
      </c>
      <c r="L32" s="31">
        <v>0</v>
      </c>
      <c r="M32" s="25">
        <v>0</v>
      </c>
    </row>
    <row r="33" s="25" customFormat="1" ht="16.5" customHeight="1" spans="1:13">
      <c r="A33" s="30">
        <v>27</v>
      </c>
      <c r="B33" s="29" t="s">
        <v>64</v>
      </c>
      <c r="C33" s="29">
        <f t="shared" si="0"/>
        <v>95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95</v>
      </c>
      <c r="K33" s="31">
        <v>0</v>
      </c>
      <c r="L33" s="31">
        <v>0</v>
      </c>
      <c r="M33" s="25">
        <v>0</v>
      </c>
    </row>
    <row r="34" s="25" customFormat="1" ht="16.5" customHeight="1" spans="1:13">
      <c r="A34" s="30">
        <v>28</v>
      </c>
      <c r="B34" s="29" t="s">
        <v>65</v>
      </c>
      <c r="C34" s="29">
        <f t="shared" si="0"/>
        <v>102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102</v>
      </c>
      <c r="K34" s="31">
        <v>0</v>
      </c>
      <c r="L34" s="31">
        <v>0</v>
      </c>
      <c r="M34" s="25">
        <v>0</v>
      </c>
    </row>
    <row r="35" s="25" customFormat="1" ht="16.5" customHeight="1" spans="1:13">
      <c r="A35" s="30">
        <v>29</v>
      </c>
      <c r="B35" s="29" t="s">
        <v>66</v>
      </c>
      <c r="C35" s="29">
        <f t="shared" si="0"/>
        <v>134</v>
      </c>
      <c r="D35" s="29">
        <v>0</v>
      </c>
      <c r="E35" s="29">
        <v>0</v>
      </c>
      <c r="F35" s="29">
        <v>0</v>
      </c>
      <c r="G35" s="29">
        <v>14</v>
      </c>
      <c r="H35" s="29">
        <v>0</v>
      </c>
      <c r="I35" s="29">
        <v>0</v>
      </c>
      <c r="J35" s="29">
        <v>120</v>
      </c>
      <c r="K35" s="31">
        <v>0</v>
      </c>
      <c r="L35" s="31">
        <v>0</v>
      </c>
      <c r="M35" s="25">
        <v>0</v>
      </c>
    </row>
    <row r="36" s="25" customFormat="1" ht="16.5" customHeight="1" spans="1:13">
      <c r="A36" s="30">
        <v>30</v>
      </c>
      <c r="B36" s="29" t="s">
        <v>67</v>
      </c>
      <c r="C36" s="29">
        <f t="shared" si="0"/>
        <v>862</v>
      </c>
      <c r="D36" s="29">
        <v>779</v>
      </c>
      <c r="E36" s="29">
        <v>0</v>
      </c>
      <c r="F36" s="29">
        <v>0</v>
      </c>
      <c r="G36" s="29">
        <v>14</v>
      </c>
      <c r="H36" s="29">
        <v>0</v>
      </c>
      <c r="I36" s="29">
        <v>0</v>
      </c>
      <c r="J36" s="29">
        <v>69</v>
      </c>
      <c r="K36" s="31">
        <v>0</v>
      </c>
      <c r="L36" s="31">
        <v>0</v>
      </c>
      <c r="M36" s="25">
        <v>0</v>
      </c>
    </row>
    <row r="37" s="25" customFormat="1" ht="16.5" customHeight="1" spans="1:13">
      <c r="A37" s="30">
        <v>31</v>
      </c>
      <c r="B37" s="29" t="s">
        <v>68</v>
      </c>
      <c r="C37" s="29">
        <f t="shared" si="0"/>
        <v>103</v>
      </c>
      <c r="D37" s="29">
        <v>0</v>
      </c>
      <c r="E37" s="29">
        <v>0</v>
      </c>
      <c r="F37" s="29">
        <v>0</v>
      </c>
      <c r="G37" s="29">
        <v>14</v>
      </c>
      <c r="H37" s="29">
        <v>0</v>
      </c>
      <c r="I37" s="29">
        <v>0</v>
      </c>
      <c r="J37" s="29">
        <v>89</v>
      </c>
      <c r="K37" s="31">
        <v>0</v>
      </c>
      <c r="L37" s="31">
        <v>0</v>
      </c>
      <c r="M37" s="25">
        <v>0</v>
      </c>
    </row>
    <row r="38" s="25" customFormat="1" ht="16.5" customHeight="1" spans="1:13">
      <c r="A38" s="30">
        <v>32</v>
      </c>
      <c r="B38" s="29" t="s">
        <v>69</v>
      </c>
      <c r="C38" s="29">
        <f t="shared" si="0"/>
        <v>392</v>
      </c>
      <c r="D38" s="29">
        <v>0</v>
      </c>
      <c r="E38" s="29">
        <v>329</v>
      </c>
      <c r="F38" s="29">
        <v>0</v>
      </c>
      <c r="G38" s="29">
        <v>14</v>
      </c>
      <c r="H38" s="29">
        <v>0</v>
      </c>
      <c r="I38" s="29">
        <v>0</v>
      </c>
      <c r="J38" s="29">
        <v>49</v>
      </c>
      <c r="K38" s="31">
        <v>0</v>
      </c>
      <c r="L38" s="31">
        <v>0</v>
      </c>
      <c r="M38" s="25">
        <v>0</v>
      </c>
    </row>
    <row r="39" s="25" customFormat="1" ht="16.5" customHeight="1" spans="1:13">
      <c r="A39" s="30">
        <v>33</v>
      </c>
      <c r="B39" s="29" t="s">
        <v>70</v>
      </c>
      <c r="C39" s="29">
        <f t="shared" si="0"/>
        <v>735</v>
      </c>
      <c r="D39" s="29">
        <v>0</v>
      </c>
      <c r="E39" s="29">
        <v>0</v>
      </c>
      <c r="F39" s="29">
        <v>0</v>
      </c>
      <c r="G39" s="29">
        <v>18</v>
      </c>
      <c r="H39" s="29">
        <v>0</v>
      </c>
      <c r="I39" s="29">
        <v>0</v>
      </c>
      <c r="J39" s="29">
        <v>50</v>
      </c>
      <c r="K39" s="31">
        <v>667</v>
      </c>
      <c r="L39" s="31">
        <v>0</v>
      </c>
      <c r="M39" s="25">
        <v>667</v>
      </c>
    </row>
    <row r="40" s="25" customFormat="1" ht="16.5" customHeight="1" spans="1:13">
      <c r="A40" s="30">
        <v>34</v>
      </c>
      <c r="B40" s="29" t="s">
        <v>71</v>
      </c>
      <c r="C40" s="29">
        <f t="shared" si="0"/>
        <v>4643</v>
      </c>
      <c r="D40" s="29">
        <v>779</v>
      </c>
      <c r="E40" s="29">
        <v>0</v>
      </c>
      <c r="F40" s="29">
        <v>3800</v>
      </c>
      <c r="G40" s="29">
        <v>14</v>
      </c>
      <c r="H40" s="29">
        <v>0</v>
      </c>
      <c r="I40" s="29">
        <v>0</v>
      </c>
      <c r="J40" s="29">
        <v>50</v>
      </c>
      <c r="K40" s="31">
        <v>0</v>
      </c>
      <c r="L40" s="31">
        <v>0</v>
      </c>
      <c r="M40" s="25">
        <v>0</v>
      </c>
    </row>
    <row r="41" s="25" customFormat="1" ht="16.5" customHeight="1" spans="1:13">
      <c r="A41" s="30">
        <v>35</v>
      </c>
      <c r="B41" s="29" t="s">
        <v>72</v>
      </c>
      <c r="C41" s="29">
        <f t="shared" si="0"/>
        <v>93</v>
      </c>
      <c r="D41" s="29">
        <v>0</v>
      </c>
      <c r="E41" s="29">
        <v>0</v>
      </c>
      <c r="F41" s="29">
        <v>0</v>
      </c>
      <c r="G41" s="29">
        <v>14</v>
      </c>
      <c r="H41" s="29">
        <v>0</v>
      </c>
      <c r="I41" s="29">
        <v>0</v>
      </c>
      <c r="J41" s="29">
        <v>79</v>
      </c>
      <c r="K41" s="31">
        <v>0</v>
      </c>
      <c r="L41" s="31">
        <v>0</v>
      </c>
      <c r="M41" s="25">
        <v>0</v>
      </c>
    </row>
    <row r="42" s="25" customFormat="1" ht="16.5" customHeight="1" spans="1:13">
      <c r="A42" s="30">
        <v>36</v>
      </c>
      <c r="B42" s="29" t="s">
        <v>73</v>
      </c>
      <c r="C42" s="29">
        <f t="shared" si="0"/>
        <v>868</v>
      </c>
      <c r="D42" s="29">
        <v>0</v>
      </c>
      <c r="E42" s="29">
        <v>0</v>
      </c>
      <c r="F42" s="29">
        <v>0</v>
      </c>
      <c r="G42" s="29">
        <v>14</v>
      </c>
      <c r="H42" s="29">
        <v>0</v>
      </c>
      <c r="I42" s="29">
        <v>0</v>
      </c>
      <c r="J42" s="29">
        <v>87</v>
      </c>
      <c r="K42" s="31">
        <v>0</v>
      </c>
      <c r="L42" s="31">
        <v>767</v>
      </c>
      <c r="M42" s="25">
        <v>767</v>
      </c>
    </row>
    <row r="43" s="25" customFormat="1" ht="16.5" customHeight="1" spans="1:13">
      <c r="A43" s="30">
        <v>37</v>
      </c>
      <c r="B43" s="29" t="s">
        <v>74</v>
      </c>
      <c r="C43" s="29">
        <f t="shared" si="0"/>
        <v>52</v>
      </c>
      <c r="D43" s="29">
        <v>0</v>
      </c>
      <c r="E43" s="29">
        <v>0</v>
      </c>
      <c r="F43" s="29">
        <v>0</v>
      </c>
      <c r="G43" s="29">
        <v>18</v>
      </c>
      <c r="H43" s="29">
        <v>0</v>
      </c>
      <c r="I43" s="29">
        <v>0</v>
      </c>
      <c r="J43" s="29">
        <v>34</v>
      </c>
      <c r="K43" s="31">
        <v>0</v>
      </c>
      <c r="L43" s="31">
        <v>0</v>
      </c>
      <c r="M43" s="25">
        <v>0</v>
      </c>
    </row>
    <row r="44" s="25" customFormat="1" ht="16.5" customHeight="1" spans="1:13">
      <c r="A44" s="30">
        <v>38</v>
      </c>
      <c r="B44" s="29" t="s">
        <v>75</v>
      </c>
      <c r="C44" s="29">
        <f t="shared" si="0"/>
        <v>907</v>
      </c>
      <c r="D44" s="29">
        <v>779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128</v>
      </c>
      <c r="K44" s="31">
        <v>0</v>
      </c>
      <c r="L44" s="31">
        <v>0</v>
      </c>
      <c r="M44" s="25">
        <v>0</v>
      </c>
    </row>
    <row r="45" s="25" customFormat="1" ht="16.5" customHeight="1" spans="1:13">
      <c r="A45" s="30">
        <v>39</v>
      </c>
      <c r="B45" s="29" t="s">
        <v>76</v>
      </c>
      <c r="C45" s="29">
        <f t="shared" si="0"/>
        <v>879</v>
      </c>
      <c r="D45" s="29">
        <v>780</v>
      </c>
      <c r="E45" s="29">
        <v>0</v>
      </c>
      <c r="F45" s="29">
        <v>0</v>
      </c>
      <c r="G45" s="29">
        <v>14</v>
      </c>
      <c r="H45" s="29">
        <v>0</v>
      </c>
      <c r="I45" s="29">
        <v>0</v>
      </c>
      <c r="J45" s="29">
        <v>85</v>
      </c>
      <c r="K45" s="31">
        <v>0</v>
      </c>
      <c r="L45" s="31">
        <v>0</v>
      </c>
      <c r="M45" s="25">
        <v>0</v>
      </c>
    </row>
    <row r="46" s="25" customFormat="1" ht="16.5" customHeight="1" spans="1:13">
      <c r="A46" s="30">
        <v>40</v>
      </c>
      <c r="B46" s="29" t="s">
        <v>77</v>
      </c>
      <c r="C46" s="29">
        <f t="shared" si="0"/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31">
        <v>0</v>
      </c>
      <c r="L46" s="31">
        <v>0</v>
      </c>
      <c r="M46" s="25">
        <v>0</v>
      </c>
    </row>
    <row r="47" s="25" customFormat="1" ht="16.5" customHeight="1" spans="1:13">
      <c r="A47" s="30">
        <v>41</v>
      </c>
      <c r="B47" s="29" t="s">
        <v>78</v>
      </c>
      <c r="C47" s="29">
        <f t="shared" si="0"/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31">
        <v>0</v>
      </c>
      <c r="L47" s="31">
        <v>0</v>
      </c>
      <c r="M47" s="25">
        <v>0</v>
      </c>
    </row>
    <row r="48" s="25" customFormat="1" ht="16.5" customHeight="1" spans="1:13">
      <c r="A48" s="30">
        <v>42</v>
      </c>
      <c r="B48" s="29" t="s">
        <v>79</v>
      </c>
      <c r="C48" s="29">
        <f t="shared" si="0"/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31">
        <v>0</v>
      </c>
      <c r="L48" s="31">
        <v>0</v>
      </c>
      <c r="M48" s="25">
        <v>0</v>
      </c>
    </row>
  </sheetData>
  <mergeCells count="6">
    <mergeCell ref="A1:B1"/>
    <mergeCell ref="A2:L2"/>
    <mergeCell ref="C3:L3"/>
    <mergeCell ref="A3:A5"/>
    <mergeCell ref="B3:B5"/>
    <mergeCell ref="C4:C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Z47"/>
  <sheetViews>
    <sheetView workbookViewId="0">
      <selection activeCell="Y4" sqref="Y4:Z47"/>
    </sheetView>
  </sheetViews>
  <sheetFormatPr defaultColWidth="9" defaultRowHeight="13.5"/>
  <cols>
    <col min="1" max="2" width="9" style="1"/>
    <col min="3" max="9" width="12.625" style="1" customWidth="1"/>
    <col min="10" max="16384" width="9" style="1"/>
  </cols>
  <sheetData>
    <row r="1" ht="36.75" customHeight="1" spans="1:9">
      <c r="A1" s="12" t="s">
        <v>92</v>
      </c>
      <c r="B1" s="12"/>
      <c r="C1" s="12"/>
      <c r="D1" s="12"/>
      <c r="E1" s="12"/>
      <c r="F1" s="12"/>
      <c r="G1" s="12"/>
      <c r="H1" s="12"/>
      <c r="I1" s="12"/>
    </row>
    <row r="2" ht="14.25" spans="1:26">
      <c r="A2" s="13" t="s">
        <v>21</v>
      </c>
      <c r="B2" s="13" t="s">
        <v>22</v>
      </c>
      <c r="C2" s="14"/>
      <c r="D2" s="15"/>
      <c r="E2" s="15"/>
      <c r="F2" s="15"/>
      <c r="G2" s="15"/>
      <c r="H2" s="15"/>
      <c r="I2" s="15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ht="102" spans="1:26">
      <c r="A3" s="16"/>
      <c r="B3" s="16"/>
      <c r="C3" s="17" t="s">
        <v>93</v>
      </c>
      <c r="D3" s="18" t="s">
        <v>94</v>
      </c>
      <c r="E3" s="18" t="s">
        <v>95</v>
      </c>
      <c r="F3" s="17" t="s">
        <v>96</v>
      </c>
      <c r="G3" s="18" t="s">
        <v>97</v>
      </c>
      <c r="H3" s="18" t="s">
        <v>98</v>
      </c>
      <c r="I3" s="17" t="s">
        <v>99</v>
      </c>
      <c r="J3" s="18" t="s">
        <v>100</v>
      </c>
      <c r="K3" s="18" t="s">
        <v>101</v>
      </c>
      <c r="L3" s="18" t="s">
        <v>102</v>
      </c>
      <c r="M3" s="18" t="s">
        <v>103</v>
      </c>
      <c r="N3" s="18" t="s">
        <v>104</v>
      </c>
      <c r="O3" s="18" t="s">
        <v>105</v>
      </c>
      <c r="P3" s="18" t="s">
        <v>106</v>
      </c>
      <c r="Q3" s="18" t="s">
        <v>107</v>
      </c>
      <c r="R3" s="18" t="s">
        <v>108</v>
      </c>
      <c r="S3" s="18" t="s">
        <v>109</v>
      </c>
      <c r="T3" s="18" t="s">
        <v>110</v>
      </c>
      <c r="U3" s="18" t="s">
        <v>111</v>
      </c>
      <c r="V3" s="18" t="s">
        <v>112</v>
      </c>
      <c r="W3" s="18" t="s">
        <v>113</v>
      </c>
      <c r="X3" s="18" t="s">
        <v>114</v>
      </c>
      <c r="Y3" s="18" t="s">
        <v>115</v>
      </c>
      <c r="Z3" s="18" t="s">
        <v>116</v>
      </c>
    </row>
    <row r="4" ht="14.25" spans="1:26">
      <c r="A4" s="19" t="s">
        <v>117</v>
      </c>
      <c r="B4" s="20"/>
      <c r="C4" s="18" t="s">
        <v>118</v>
      </c>
      <c r="D4" s="18" t="s">
        <v>118</v>
      </c>
      <c r="E4" s="18" t="s">
        <v>118</v>
      </c>
      <c r="F4" s="18" t="s">
        <v>118</v>
      </c>
      <c r="G4" s="18" t="s">
        <v>118</v>
      </c>
      <c r="H4" s="18" t="s">
        <v>118</v>
      </c>
      <c r="I4" s="18" t="s">
        <v>118</v>
      </c>
      <c r="J4" s="18" t="s">
        <v>119</v>
      </c>
      <c r="K4" s="18" t="s">
        <v>119</v>
      </c>
      <c r="L4" s="18" t="s">
        <v>119</v>
      </c>
      <c r="M4" s="18" t="s">
        <v>119</v>
      </c>
      <c r="N4" s="18" t="s">
        <v>119</v>
      </c>
      <c r="O4" s="18" t="s">
        <v>119</v>
      </c>
      <c r="P4" s="18" t="s">
        <v>119</v>
      </c>
      <c r="Q4" s="18" t="s">
        <v>119</v>
      </c>
      <c r="R4" s="18" t="s">
        <v>119</v>
      </c>
      <c r="S4" s="18" t="s">
        <v>119</v>
      </c>
      <c r="T4" s="18" t="s">
        <v>119</v>
      </c>
      <c r="U4" s="18" t="s">
        <v>119</v>
      </c>
      <c r="V4" s="18" t="s">
        <v>119</v>
      </c>
      <c r="W4" s="18" t="s">
        <v>119</v>
      </c>
      <c r="X4" s="18" t="s">
        <v>119</v>
      </c>
      <c r="Y4" s="18" t="s">
        <v>119</v>
      </c>
      <c r="Z4" s="18" t="s">
        <v>119</v>
      </c>
    </row>
    <row r="5" ht="14.25" spans="1:26">
      <c r="A5" s="21" t="s">
        <v>23</v>
      </c>
      <c r="B5" s="22"/>
      <c r="C5" s="22">
        <v>214</v>
      </c>
      <c r="D5" s="22">
        <v>9</v>
      </c>
      <c r="E5" s="22">
        <v>61</v>
      </c>
      <c r="F5" s="22">
        <v>398</v>
      </c>
      <c r="G5" s="22">
        <v>30.31</v>
      </c>
      <c r="H5" s="22">
        <v>13</v>
      </c>
      <c r="I5" s="22">
        <v>7</v>
      </c>
      <c r="J5" s="22">
        <v>3</v>
      </c>
      <c r="K5" s="22">
        <v>13</v>
      </c>
      <c r="L5" s="22">
        <v>614</v>
      </c>
      <c r="M5" s="22">
        <v>5</v>
      </c>
      <c r="N5" s="22">
        <v>2960</v>
      </c>
      <c r="O5" s="22">
        <v>32</v>
      </c>
      <c r="P5" s="22">
        <v>2314.49</v>
      </c>
      <c r="Q5" s="22">
        <v>674</v>
      </c>
      <c r="R5" s="22">
        <v>865</v>
      </c>
      <c r="S5" s="22"/>
      <c r="T5" s="22">
        <v>2728</v>
      </c>
      <c r="U5" s="22">
        <v>448</v>
      </c>
      <c r="V5" s="22">
        <v>79</v>
      </c>
      <c r="W5" s="22">
        <v>1</v>
      </c>
      <c r="X5" s="22">
        <v>1</v>
      </c>
      <c r="Y5" s="22">
        <v>39</v>
      </c>
      <c r="Z5" s="22">
        <v>39</v>
      </c>
    </row>
    <row r="6" ht="14.25" spans="1:26">
      <c r="A6" s="21">
        <v>1</v>
      </c>
      <c r="B6" s="22" t="s">
        <v>38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14.25" spans="1:26">
      <c r="A7" s="21">
        <v>2</v>
      </c>
      <c r="B7" s="22" t="s">
        <v>39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>
        <v>5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>
        <v>1</v>
      </c>
      <c r="Z7" s="22">
        <v>1</v>
      </c>
    </row>
    <row r="8" ht="14.25" spans="1:26">
      <c r="A8" s="21">
        <v>3</v>
      </c>
      <c r="B8" s="22" t="s">
        <v>40</v>
      </c>
      <c r="C8" s="22">
        <v>14.8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v>14</v>
      </c>
      <c r="O8" s="22">
        <v>1</v>
      </c>
      <c r="P8" s="22">
        <v>19.72</v>
      </c>
      <c r="Q8" s="22">
        <v>5</v>
      </c>
      <c r="R8" s="22">
        <v>5</v>
      </c>
      <c r="S8" s="22"/>
      <c r="T8" s="22"/>
      <c r="U8" s="22"/>
      <c r="V8" s="22"/>
      <c r="W8" s="22"/>
      <c r="X8" s="22"/>
      <c r="Y8" s="22">
        <v>1</v>
      </c>
      <c r="Z8" s="22">
        <v>1</v>
      </c>
    </row>
    <row r="9" ht="14.25" spans="1:26">
      <c r="A9" s="21">
        <v>4</v>
      </c>
      <c r="B9" s="22" t="s">
        <v>41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>
        <v>13</v>
      </c>
      <c r="O9" s="22">
        <v>1</v>
      </c>
      <c r="P9" s="22">
        <v>12.86</v>
      </c>
      <c r="Q9" s="22">
        <v>4</v>
      </c>
      <c r="R9" s="22">
        <v>12</v>
      </c>
      <c r="S9" s="22"/>
      <c r="T9" s="22"/>
      <c r="U9" s="22"/>
      <c r="V9" s="22"/>
      <c r="W9" s="22"/>
      <c r="X9" s="22"/>
      <c r="Y9" s="22">
        <v>1</v>
      </c>
      <c r="Z9" s="22">
        <v>1</v>
      </c>
    </row>
    <row r="10" ht="14.25" spans="1:26">
      <c r="A10" s="21">
        <v>5</v>
      </c>
      <c r="B10" s="22" t="s">
        <v>42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>
        <v>1</v>
      </c>
      <c r="Z10" s="22">
        <v>1</v>
      </c>
    </row>
    <row r="11" ht="14.25" spans="1:26">
      <c r="A11" s="21">
        <v>6</v>
      </c>
      <c r="B11" s="22" t="s">
        <v>43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>
        <v>17</v>
      </c>
      <c r="O11" s="22"/>
      <c r="P11" s="22">
        <v>46.15</v>
      </c>
      <c r="Q11" s="22">
        <v>17</v>
      </c>
      <c r="R11" s="22">
        <v>17</v>
      </c>
      <c r="S11" s="22"/>
      <c r="T11" s="22"/>
      <c r="U11" s="22"/>
      <c r="V11" s="22"/>
      <c r="W11" s="22"/>
      <c r="X11" s="22"/>
      <c r="Y11" s="22">
        <v>1</v>
      </c>
      <c r="Z11" s="22">
        <v>1</v>
      </c>
    </row>
    <row r="12" ht="14.25" spans="1:26">
      <c r="A12" s="21">
        <v>7</v>
      </c>
      <c r="B12" s="22" t="s">
        <v>44</v>
      </c>
      <c r="C12" s="22"/>
      <c r="D12" s="22"/>
      <c r="E12" s="22">
        <v>3</v>
      </c>
      <c r="F12" s="22"/>
      <c r="G12" s="22"/>
      <c r="H12" s="22">
        <v>1</v>
      </c>
      <c r="I12" s="22"/>
      <c r="J12" s="22"/>
      <c r="K12" s="22"/>
      <c r="L12" s="22"/>
      <c r="M12" s="22">
        <v>1</v>
      </c>
      <c r="N12" s="22">
        <v>36</v>
      </c>
      <c r="O12" s="22"/>
      <c r="P12" s="22">
        <v>25.52</v>
      </c>
      <c r="Q12" s="22"/>
      <c r="R12" s="22"/>
      <c r="S12" s="22"/>
      <c r="T12" s="22">
        <v>36</v>
      </c>
      <c r="U12" s="22">
        <v>9</v>
      </c>
      <c r="V12" s="22">
        <v>1</v>
      </c>
      <c r="W12" s="22"/>
      <c r="X12" s="22"/>
      <c r="Y12" s="22">
        <v>1</v>
      </c>
      <c r="Z12" s="22">
        <v>1</v>
      </c>
    </row>
    <row r="13" ht="14.25" spans="1:26">
      <c r="A13" s="21">
        <v>8</v>
      </c>
      <c r="B13" s="22" t="s">
        <v>45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>
        <v>94</v>
      </c>
      <c r="O13" s="22">
        <v>1</v>
      </c>
      <c r="P13" s="22">
        <v>4.48</v>
      </c>
      <c r="Q13" s="22">
        <v>21</v>
      </c>
      <c r="R13" s="22">
        <v>21</v>
      </c>
      <c r="S13" s="22"/>
      <c r="T13" s="22">
        <v>47</v>
      </c>
      <c r="U13" s="22">
        <v>8</v>
      </c>
      <c r="V13" s="22">
        <v>2</v>
      </c>
      <c r="W13" s="22"/>
      <c r="X13" s="22"/>
      <c r="Y13" s="22">
        <v>1</v>
      </c>
      <c r="Z13" s="22">
        <v>1</v>
      </c>
    </row>
    <row r="14" ht="57" spans="1:26">
      <c r="A14" s="21">
        <v>9</v>
      </c>
      <c r="B14" s="22" t="s">
        <v>46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>
        <v>53</v>
      </c>
      <c r="O14" s="22"/>
      <c r="P14" s="22">
        <v>96.67</v>
      </c>
      <c r="Q14" s="22">
        <v>20</v>
      </c>
      <c r="R14" s="22">
        <v>39</v>
      </c>
      <c r="S14" s="22" t="s">
        <v>120</v>
      </c>
      <c r="T14" s="22">
        <v>69</v>
      </c>
      <c r="U14" s="22">
        <v>11</v>
      </c>
      <c r="V14" s="22">
        <v>1</v>
      </c>
      <c r="W14" s="22"/>
      <c r="X14" s="22"/>
      <c r="Y14" s="22">
        <v>1</v>
      </c>
      <c r="Z14" s="22">
        <v>1</v>
      </c>
    </row>
    <row r="15" ht="34.5" spans="1:26">
      <c r="A15" s="21">
        <v>10</v>
      </c>
      <c r="B15" s="22" t="s">
        <v>47</v>
      </c>
      <c r="C15" s="22"/>
      <c r="D15" s="22">
        <v>1</v>
      </c>
      <c r="E15" s="22">
        <v>4</v>
      </c>
      <c r="F15" s="22"/>
      <c r="G15" s="22"/>
      <c r="H15" s="22"/>
      <c r="I15" s="22"/>
      <c r="J15" s="22"/>
      <c r="K15" s="22"/>
      <c r="L15" s="22"/>
      <c r="M15" s="22"/>
      <c r="N15" s="22">
        <v>157</v>
      </c>
      <c r="O15" s="22">
        <v>2</v>
      </c>
      <c r="P15" s="22">
        <v>17.99</v>
      </c>
      <c r="Q15" s="22">
        <v>57</v>
      </c>
      <c r="R15" s="22">
        <v>57</v>
      </c>
      <c r="S15" s="24" t="s">
        <v>121</v>
      </c>
      <c r="T15" s="22">
        <v>81</v>
      </c>
      <c r="U15" s="22">
        <v>13</v>
      </c>
      <c r="V15" s="22">
        <v>3</v>
      </c>
      <c r="W15" s="22"/>
      <c r="X15" s="22"/>
      <c r="Y15" s="22">
        <v>1</v>
      </c>
      <c r="Z15" s="22">
        <v>1</v>
      </c>
    </row>
    <row r="16" ht="18" customHeight="1" spans="1:26">
      <c r="A16" s="21">
        <v>11</v>
      </c>
      <c r="B16" s="22" t="s">
        <v>48</v>
      </c>
      <c r="C16" s="22"/>
      <c r="D16" s="22">
        <v>2</v>
      </c>
      <c r="E16" s="22">
        <v>3</v>
      </c>
      <c r="F16" s="22">
        <v>22</v>
      </c>
      <c r="G16" s="22"/>
      <c r="H16" s="22"/>
      <c r="I16" s="22"/>
      <c r="J16" s="22"/>
      <c r="K16" s="22"/>
      <c r="L16" s="22"/>
      <c r="M16" s="22"/>
      <c r="N16" s="22">
        <v>105</v>
      </c>
      <c r="O16" s="22">
        <v>1</v>
      </c>
      <c r="P16" s="22">
        <v>78.93</v>
      </c>
      <c r="Q16" s="22"/>
      <c r="R16" s="22">
        <v>42</v>
      </c>
      <c r="S16" s="24"/>
      <c r="T16" s="22">
        <v>51</v>
      </c>
      <c r="U16" s="22">
        <v>8</v>
      </c>
      <c r="V16" s="22">
        <v>3</v>
      </c>
      <c r="W16" s="22"/>
      <c r="X16" s="22"/>
      <c r="Y16" s="22">
        <v>1</v>
      </c>
      <c r="Z16" s="22">
        <v>1</v>
      </c>
    </row>
    <row r="17" ht="45.75" spans="1:26">
      <c r="A17" s="21">
        <v>12</v>
      </c>
      <c r="B17" s="22" t="s">
        <v>49</v>
      </c>
      <c r="C17" s="22">
        <v>11.9</v>
      </c>
      <c r="D17" s="22"/>
      <c r="E17" s="22"/>
      <c r="F17" s="22">
        <v>41</v>
      </c>
      <c r="G17" s="22"/>
      <c r="H17" s="22"/>
      <c r="I17" s="22"/>
      <c r="J17" s="22"/>
      <c r="K17" s="22"/>
      <c r="L17" s="22"/>
      <c r="M17" s="22"/>
      <c r="N17" s="22">
        <v>16</v>
      </c>
      <c r="O17" s="22">
        <v>4</v>
      </c>
      <c r="P17" s="22">
        <v>35.81</v>
      </c>
      <c r="Q17" s="22"/>
      <c r="R17" s="22"/>
      <c r="S17" s="24" t="s">
        <v>122</v>
      </c>
      <c r="T17" s="22">
        <v>49</v>
      </c>
      <c r="U17" s="22">
        <v>8</v>
      </c>
      <c r="V17" s="22">
        <v>1</v>
      </c>
      <c r="W17" s="22"/>
      <c r="X17" s="22"/>
      <c r="Y17" s="22">
        <v>1</v>
      </c>
      <c r="Z17" s="22">
        <v>1</v>
      </c>
    </row>
    <row r="18" ht="18" customHeight="1" spans="1:26">
      <c r="A18" s="21">
        <v>13</v>
      </c>
      <c r="B18" s="22" t="s">
        <v>50</v>
      </c>
      <c r="C18" s="22"/>
      <c r="D18" s="22"/>
      <c r="E18" s="22">
        <v>4</v>
      </c>
      <c r="F18" s="22"/>
      <c r="G18" s="22"/>
      <c r="H18" s="22"/>
      <c r="I18" s="22"/>
      <c r="J18" s="22"/>
      <c r="K18" s="22"/>
      <c r="L18" s="22"/>
      <c r="M18" s="22">
        <v>1</v>
      </c>
      <c r="N18" s="22">
        <v>223</v>
      </c>
      <c r="O18" s="22"/>
      <c r="P18" s="22">
        <v>81.23</v>
      </c>
      <c r="Q18" s="22">
        <v>61</v>
      </c>
      <c r="R18" s="22">
        <v>15</v>
      </c>
      <c r="S18" s="24"/>
      <c r="T18" s="22">
        <v>129</v>
      </c>
      <c r="U18" s="22">
        <v>21</v>
      </c>
      <c r="V18" s="22">
        <v>3</v>
      </c>
      <c r="W18" s="22"/>
      <c r="X18" s="22"/>
      <c r="Y18" s="22">
        <v>1</v>
      </c>
      <c r="Z18" s="22">
        <v>1</v>
      </c>
    </row>
    <row r="19" ht="45.75" spans="1:26">
      <c r="A19" s="21">
        <v>14</v>
      </c>
      <c r="B19" s="22" t="s">
        <v>51</v>
      </c>
      <c r="C19" s="22"/>
      <c r="D19" s="22"/>
      <c r="E19" s="22"/>
      <c r="F19" s="22"/>
      <c r="G19" s="22">
        <v>10.6</v>
      </c>
      <c r="H19" s="22">
        <v>1</v>
      </c>
      <c r="I19" s="22"/>
      <c r="J19" s="22"/>
      <c r="K19" s="22"/>
      <c r="L19" s="22"/>
      <c r="M19" s="22"/>
      <c r="N19" s="22">
        <v>140</v>
      </c>
      <c r="O19" s="22"/>
      <c r="P19" s="22">
        <v>27</v>
      </c>
      <c r="Q19" s="22">
        <v>35</v>
      </c>
      <c r="R19" s="22">
        <v>24</v>
      </c>
      <c r="S19" s="24" t="s">
        <v>122</v>
      </c>
      <c r="T19" s="22">
        <v>67</v>
      </c>
      <c r="U19" s="22">
        <v>11</v>
      </c>
      <c r="V19" s="22">
        <v>4</v>
      </c>
      <c r="W19" s="22"/>
      <c r="X19" s="22"/>
      <c r="Y19" s="22">
        <v>1</v>
      </c>
      <c r="Z19" s="22">
        <v>1</v>
      </c>
    </row>
    <row r="20" ht="79.5" spans="1:26">
      <c r="A20" s="21">
        <v>15</v>
      </c>
      <c r="B20" s="22" t="s">
        <v>52</v>
      </c>
      <c r="C20" s="22">
        <v>14.8</v>
      </c>
      <c r="D20" s="22"/>
      <c r="E20" s="22">
        <v>5</v>
      </c>
      <c r="F20" s="22">
        <v>61</v>
      </c>
      <c r="G20" s="22">
        <v>5.5</v>
      </c>
      <c r="H20" s="22">
        <v>1</v>
      </c>
      <c r="I20" s="22">
        <v>1</v>
      </c>
      <c r="J20" s="22"/>
      <c r="K20" s="22"/>
      <c r="L20" s="22"/>
      <c r="M20" s="22"/>
      <c r="N20" s="22">
        <v>135</v>
      </c>
      <c r="O20" s="22"/>
      <c r="P20" s="22">
        <v>91.76</v>
      </c>
      <c r="Q20" s="22">
        <v>9</v>
      </c>
      <c r="R20" s="22">
        <v>26</v>
      </c>
      <c r="S20" s="24" t="s">
        <v>123</v>
      </c>
      <c r="T20" s="22">
        <v>27</v>
      </c>
      <c r="U20" s="22">
        <v>9</v>
      </c>
      <c r="V20" s="22">
        <v>3</v>
      </c>
      <c r="W20" s="22"/>
      <c r="X20" s="22"/>
      <c r="Y20" s="22">
        <v>1</v>
      </c>
      <c r="Z20" s="22">
        <v>1</v>
      </c>
    </row>
    <row r="21" ht="45.75" spans="1:26">
      <c r="A21" s="21">
        <v>16</v>
      </c>
      <c r="B21" s="22" t="s">
        <v>53</v>
      </c>
      <c r="C21" s="22"/>
      <c r="D21" s="22"/>
      <c r="E21" s="22">
        <v>3</v>
      </c>
      <c r="F21" s="22"/>
      <c r="G21" s="22"/>
      <c r="H21" s="22">
        <v>1</v>
      </c>
      <c r="I21" s="22"/>
      <c r="J21" s="22"/>
      <c r="K21" s="22"/>
      <c r="L21" s="22"/>
      <c r="M21" s="22"/>
      <c r="N21" s="22">
        <v>81</v>
      </c>
      <c r="O21" s="22"/>
      <c r="P21" s="22">
        <v>50.09</v>
      </c>
      <c r="Q21" s="22">
        <v>18</v>
      </c>
      <c r="R21" s="22">
        <v>18</v>
      </c>
      <c r="S21" s="24" t="s">
        <v>122</v>
      </c>
      <c r="T21" s="22">
        <v>48</v>
      </c>
      <c r="U21" s="22">
        <v>8</v>
      </c>
      <c r="V21" s="22">
        <v>3</v>
      </c>
      <c r="W21" s="22"/>
      <c r="X21" s="22"/>
      <c r="Y21" s="22">
        <v>1</v>
      </c>
      <c r="Z21" s="22">
        <v>1</v>
      </c>
    </row>
    <row r="22" ht="14.25" spans="1:26">
      <c r="A22" s="21">
        <v>17</v>
      </c>
      <c r="B22" s="22" t="s">
        <v>54</v>
      </c>
      <c r="C22" s="22">
        <v>14.8</v>
      </c>
      <c r="D22" s="22"/>
      <c r="E22" s="22">
        <v>5</v>
      </c>
      <c r="F22" s="22"/>
      <c r="G22" s="22"/>
      <c r="H22" s="22"/>
      <c r="I22" s="22"/>
      <c r="J22" s="22"/>
      <c r="K22" s="22"/>
      <c r="L22" s="22">
        <v>117</v>
      </c>
      <c r="M22" s="22"/>
      <c r="N22" s="22">
        <v>134</v>
      </c>
      <c r="O22" s="22"/>
      <c r="P22" s="22">
        <v>39.88</v>
      </c>
      <c r="Q22" s="22">
        <v>27</v>
      </c>
      <c r="R22" s="22">
        <v>114</v>
      </c>
      <c r="S22" s="22"/>
      <c r="T22" s="22">
        <v>59</v>
      </c>
      <c r="U22" s="22">
        <v>10</v>
      </c>
      <c r="V22" s="22">
        <v>4</v>
      </c>
      <c r="W22" s="22"/>
      <c r="X22" s="22"/>
      <c r="Y22" s="22">
        <v>1</v>
      </c>
      <c r="Z22" s="22">
        <v>1</v>
      </c>
    </row>
    <row r="23" ht="14.25" spans="1:26">
      <c r="A23" s="21">
        <v>18</v>
      </c>
      <c r="B23" s="22" t="s">
        <v>55</v>
      </c>
      <c r="C23" s="22"/>
      <c r="D23" s="22"/>
      <c r="E23" s="22"/>
      <c r="F23" s="22">
        <v>20</v>
      </c>
      <c r="G23" s="22">
        <v>2.64</v>
      </c>
      <c r="H23" s="22">
        <v>1</v>
      </c>
      <c r="I23" s="22"/>
      <c r="J23" s="22"/>
      <c r="K23" s="22"/>
      <c r="L23" s="22"/>
      <c r="M23" s="22"/>
      <c r="N23" s="22">
        <v>73</v>
      </c>
      <c r="O23" s="22">
        <v>4</v>
      </c>
      <c r="P23" s="22">
        <v>55.32</v>
      </c>
      <c r="Q23" s="22">
        <v>16</v>
      </c>
      <c r="R23" s="22">
        <v>16</v>
      </c>
      <c r="S23" s="22"/>
      <c r="T23" s="22">
        <v>71</v>
      </c>
      <c r="U23" s="22">
        <v>12</v>
      </c>
      <c r="V23" s="22">
        <v>3</v>
      </c>
      <c r="W23" s="22"/>
      <c r="X23" s="22"/>
      <c r="Y23" s="22">
        <v>1</v>
      </c>
      <c r="Z23" s="22">
        <v>1</v>
      </c>
    </row>
    <row r="24" ht="23.25" spans="1:26">
      <c r="A24" s="21">
        <v>19</v>
      </c>
      <c r="B24" s="22" t="s">
        <v>56</v>
      </c>
      <c r="C24" s="22"/>
      <c r="D24" s="22"/>
      <c r="E24" s="22"/>
      <c r="F24" s="22"/>
      <c r="G24" s="22"/>
      <c r="H24" s="22">
        <v>1</v>
      </c>
      <c r="I24" s="22"/>
      <c r="J24" s="22"/>
      <c r="K24" s="22"/>
      <c r="L24" s="22"/>
      <c r="M24" s="22"/>
      <c r="N24" s="22">
        <v>107</v>
      </c>
      <c r="O24" s="22"/>
      <c r="P24" s="22">
        <v>27.94</v>
      </c>
      <c r="Q24" s="22">
        <v>13</v>
      </c>
      <c r="R24" s="22">
        <v>13</v>
      </c>
      <c r="S24" s="22" t="s">
        <v>124</v>
      </c>
      <c r="T24" s="22">
        <v>57</v>
      </c>
      <c r="U24" s="22">
        <v>9</v>
      </c>
      <c r="V24" s="22">
        <v>3</v>
      </c>
      <c r="W24" s="22"/>
      <c r="X24" s="22"/>
      <c r="Y24" s="22">
        <v>1</v>
      </c>
      <c r="Z24" s="22">
        <v>1</v>
      </c>
    </row>
    <row r="25" ht="14.25" spans="1:26">
      <c r="A25" s="21">
        <v>20</v>
      </c>
      <c r="B25" s="22" t="s">
        <v>57</v>
      </c>
      <c r="C25" s="22">
        <v>14.8</v>
      </c>
      <c r="D25" s="22"/>
      <c r="E25" s="22">
        <v>3</v>
      </c>
      <c r="F25" s="22">
        <v>21</v>
      </c>
      <c r="G25" s="22"/>
      <c r="H25" s="22"/>
      <c r="I25" s="22">
        <v>1</v>
      </c>
      <c r="J25" s="22"/>
      <c r="K25" s="22"/>
      <c r="L25" s="22"/>
      <c r="M25" s="22"/>
      <c r="N25" s="22">
        <v>114</v>
      </c>
      <c r="O25" s="22">
        <v>2</v>
      </c>
      <c r="P25" s="22">
        <v>100.47</v>
      </c>
      <c r="Q25" s="22">
        <v>20</v>
      </c>
      <c r="R25" s="22">
        <v>18</v>
      </c>
      <c r="S25" s="22"/>
      <c r="T25" s="22">
        <v>28</v>
      </c>
      <c r="U25" s="22">
        <v>10</v>
      </c>
      <c r="V25" s="22">
        <v>4</v>
      </c>
      <c r="W25" s="22">
        <v>1</v>
      </c>
      <c r="X25" s="22"/>
      <c r="Y25" s="22">
        <v>1</v>
      </c>
      <c r="Z25" s="22">
        <v>1</v>
      </c>
    </row>
    <row r="26" ht="14.25" spans="1:26">
      <c r="A26" s="21">
        <v>21</v>
      </c>
      <c r="B26" s="22" t="s">
        <v>58</v>
      </c>
      <c r="C26" s="22"/>
      <c r="D26" s="22"/>
      <c r="E26" s="22"/>
      <c r="F26" s="22">
        <v>40</v>
      </c>
      <c r="G26" s="22">
        <v>3.51</v>
      </c>
      <c r="H26" s="22">
        <v>1</v>
      </c>
      <c r="I26" s="22">
        <v>1</v>
      </c>
      <c r="J26" s="22">
        <v>1</v>
      </c>
      <c r="K26" s="22"/>
      <c r="L26" s="22"/>
      <c r="M26" s="22"/>
      <c r="N26" s="22">
        <v>94</v>
      </c>
      <c r="O26" s="22">
        <v>3</v>
      </c>
      <c r="P26" s="22">
        <v>113.16</v>
      </c>
      <c r="Q26" s="22">
        <v>17</v>
      </c>
      <c r="R26" s="22">
        <v>17</v>
      </c>
      <c r="S26" s="22"/>
      <c r="T26" s="22">
        <v>50</v>
      </c>
      <c r="U26" s="22">
        <v>8</v>
      </c>
      <c r="V26" s="22">
        <v>3</v>
      </c>
      <c r="W26" s="22"/>
      <c r="X26" s="22"/>
      <c r="Y26" s="22">
        <v>1</v>
      </c>
      <c r="Z26" s="22">
        <v>1</v>
      </c>
    </row>
    <row r="27" ht="14.25" spans="1:26">
      <c r="A27" s="21">
        <v>22</v>
      </c>
      <c r="B27" s="22" t="s">
        <v>59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>
        <v>91</v>
      </c>
      <c r="O27" s="22">
        <v>7</v>
      </c>
      <c r="P27" s="22">
        <v>31.47</v>
      </c>
      <c r="Q27" s="22">
        <v>15</v>
      </c>
      <c r="R27" s="22">
        <v>19</v>
      </c>
      <c r="S27" s="22"/>
      <c r="T27" s="22">
        <v>20</v>
      </c>
      <c r="U27" s="22">
        <v>11</v>
      </c>
      <c r="V27" s="22">
        <v>4</v>
      </c>
      <c r="W27" s="22"/>
      <c r="X27" s="22"/>
      <c r="Y27" s="22">
        <v>1</v>
      </c>
      <c r="Z27" s="22">
        <v>1</v>
      </c>
    </row>
    <row r="28" ht="57" spans="1:26">
      <c r="A28" s="21">
        <v>23</v>
      </c>
      <c r="B28" s="22" t="s">
        <v>60</v>
      </c>
      <c r="C28" s="22">
        <v>9.7</v>
      </c>
      <c r="D28" s="22"/>
      <c r="E28" s="22">
        <v>5</v>
      </c>
      <c r="F28" s="22"/>
      <c r="G28" s="22"/>
      <c r="H28" s="22"/>
      <c r="I28" s="22"/>
      <c r="J28" s="22"/>
      <c r="K28" s="22"/>
      <c r="L28" s="22">
        <v>35</v>
      </c>
      <c r="M28" s="22"/>
      <c r="N28" s="22">
        <v>193</v>
      </c>
      <c r="O28" s="22"/>
      <c r="P28" s="22">
        <v>186.16</v>
      </c>
      <c r="Q28" s="22">
        <v>29</v>
      </c>
      <c r="R28" s="22">
        <v>29</v>
      </c>
      <c r="S28" s="24" t="s">
        <v>125</v>
      </c>
      <c r="T28" s="22">
        <v>138</v>
      </c>
      <c r="U28" s="22">
        <v>20</v>
      </c>
      <c r="V28" s="22">
        <v>3</v>
      </c>
      <c r="W28" s="22"/>
      <c r="X28" s="22"/>
      <c r="Y28" s="22">
        <v>1</v>
      </c>
      <c r="Z28" s="22">
        <v>1</v>
      </c>
    </row>
    <row r="29" ht="14.25" spans="1:26">
      <c r="A29" s="21">
        <v>24</v>
      </c>
      <c r="B29" s="22" t="s">
        <v>61</v>
      </c>
      <c r="C29" s="22">
        <v>14.8</v>
      </c>
      <c r="D29" s="22"/>
      <c r="E29" s="22"/>
      <c r="F29" s="22"/>
      <c r="G29" s="22"/>
      <c r="H29" s="22">
        <v>1</v>
      </c>
      <c r="I29" s="22"/>
      <c r="J29" s="22"/>
      <c r="K29" s="22"/>
      <c r="L29" s="22">
        <v>29</v>
      </c>
      <c r="M29" s="22"/>
      <c r="N29" s="22">
        <v>74</v>
      </c>
      <c r="O29" s="22"/>
      <c r="P29" s="22">
        <v>68.54</v>
      </c>
      <c r="Q29" s="22">
        <v>8</v>
      </c>
      <c r="R29" s="22"/>
      <c r="S29" s="22"/>
      <c r="T29" s="22">
        <v>53</v>
      </c>
      <c r="U29" s="22">
        <v>9</v>
      </c>
      <c r="V29" s="22">
        <v>2</v>
      </c>
      <c r="W29" s="22"/>
      <c r="X29" s="22"/>
      <c r="Y29" s="22">
        <v>1</v>
      </c>
      <c r="Z29" s="22">
        <v>1</v>
      </c>
    </row>
    <row r="30" ht="23.25" spans="1:26">
      <c r="A30" s="21">
        <v>25</v>
      </c>
      <c r="B30" s="22" t="s">
        <v>62</v>
      </c>
      <c r="C30" s="22"/>
      <c r="D30" s="22"/>
      <c r="E30" s="22"/>
      <c r="F30" s="22">
        <v>20</v>
      </c>
      <c r="G30" s="22"/>
      <c r="H30" s="22"/>
      <c r="I30" s="22"/>
      <c r="J30" s="22"/>
      <c r="K30" s="22">
        <v>2</v>
      </c>
      <c r="L30" s="22">
        <v>21</v>
      </c>
      <c r="M30" s="22"/>
      <c r="N30" s="22">
        <v>2</v>
      </c>
      <c r="O30" s="22"/>
      <c r="P30" s="22">
        <v>49.96</v>
      </c>
      <c r="Q30" s="22"/>
      <c r="R30" s="22"/>
      <c r="S30" s="22" t="s">
        <v>124</v>
      </c>
      <c r="T30" s="22">
        <v>81</v>
      </c>
      <c r="U30" s="22">
        <v>13</v>
      </c>
      <c r="V30" s="22">
        <v>1</v>
      </c>
      <c r="W30" s="22"/>
      <c r="X30" s="22"/>
      <c r="Y30" s="22">
        <v>1</v>
      </c>
      <c r="Z30" s="22">
        <v>1</v>
      </c>
    </row>
    <row r="31" ht="23.25" spans="1:26">
      <c r="A31" s="21">
        <v>26</v>
      </c>
      <c r="B31" s="22" t="s">
        <v>63</v>
      </c>
      <c r="C31" s="22">
        <v>14.8</v>
      </c>
      <c r="D31" s="22">
        <v>1</v>
      </c>
      <c r="E31" s="22"/>
      <c r="F31" s="22"/>
      <c r="G31" s="22"/>
      <c r="H31" s="22"/>
      <c r="I31" s="22"/>
      <c r="J31" s="22"/>
      <c r="K31" s="22">
        <v>2</v>
      </c>
      <c r="L31" s="22">
        <v>77</v>
      </c>
      <c r="M31" s="22"/>
      <c r="N31" s="22">
        <v>103</v>
      </c>
      <c r="O31" s="22"/>
      <c r="P31" s="22">
        <v>72.19</v>
      </c>
      <c r="Q31" s="22">
        <v>30</v>
      </c>
      <c r="R31" s="22">
        <v>30</v>
      </c>
      <c r="S31" s="22" t="s">
        <v>124</v>
      </c>
      <c r="T31" s="22">
        <v>150</v>
      </c>
      <c r="U31" s="22">
        <v>18</v>
      </c>
      <c r="V31" s="22">
        <v>4</v>
      </c>
      <c r="W31" s="22"/>
      <c r="X31" s="22"/>
      <c r="Y31" s="22">
        <v>1</v>
      </c>
      <c r="Z31" s="22">
        <v>1</v>
      </c>
    </row>
    <row r="32" ht="14.25" spans="1:26">
      <c r="A32" s="21">
        <v>27</v>
      </c>
      <c r="B32" s="22" t="s">
        <v>64</v>
      </c>
      <c r="C32" s="22"/>
      <c r="D32" s="22"/>
      <c r="E32" s="22">
        <v>4</v>
      </c>
      <c r="F32" s="22">
        <v>22</v>
      </c>
      <c r="G32" s="22">
        <v>1.66</v>
      </c>
      <c r="H32" s="22">
        <v>1</v>
      </c>
      <c r="I32" s="22"/>
      <c r="J32" s="22"/>
      <c r="K32" s="22"/>
      <c r="L32" s="22">
        <v>6</v>
      </c>
      <c r="M32" s="22"/>
      <c r="N32" s="22">
        <v>117</v>
      </c>
      <c r="O32" s="22">
        <v>1</v>
      </c>
      <c r="P32" s="22">
        <v>81.68</v>
      </c>
      <c r="Q32" s="22">
        <v>19</v>
      </c>
      <c r="R32" s="22">
        <v>29</v>
      </c>
      <c r="S32" s="22"/>
      <c r="T32" s="22">
        <v>22</v>
      </c>
      <c r="U32" s="22">
        <v>12</v>
      </c>
      <c r="V32" s="22">
        <v>3</v>
      </c>
      <c r="W32" s="22"/>
      <c r="X32" s="22"/>
      <c r="Y32" s="22">
        <v>1</v>
      </c>
      <c r="Z32" s="22">
        <v>1</v>
      </c>
    </row>
    <row r="33" ht="14.25" spans="1:26">
      <c r="A33" s="21">
        <v>28</v>
      </c>
      <c r="B33" s="22" t="s">
        <v>65</v>
      </c>
      <c r="C33" s="22"/>
      <c r="D33" s="22">
        <v>2</v>
      </c>
      <c r="E33" s="22">
        <v>7</v>
      </c>
      <c r="F33" s="22"/>
      <c r="G33" s="22"/>
      <c r="H33" s="22">
        <v>1</v>
      </c>
      <c r="I33" s="22">
        <v>1</v>
      </c>
      <c r="J33" s="22"/>
      <c r="K33" s="22"/>
      <c r="L33" s="22">
        <v>8</v>
      </c>
      <c r="M33" s="22"/>
      <c r="N33" s="22">
        <v>100</v>
      </c>
      <c r="O33" s="22"/>
      <c r="P33" s="22">
        <v>10.1</v>
      </c>
      <c r="Q33" s="22">
        <v>12</v>
      </c>
      <c r="R33" s="22">
        <v>92</v>
      </c>
      <c r="S33" s="22"/>
      <c r="T33" s="22">
        <v>58</v>
      </c>
      <c r="U33" s="22">
        <v>9</v>
      </c>
      <c r="V33" s="22">
        <v>1</v>
      </c>
      <c r="W33" s="22"/>
      <c r="X33" s="22">
        <v>1</v>
      </c>
      <c r="Y33" s="22">
        <v>1</v>
      </c>
      <c r="Z33" s="22">
        <v>1</v>
      </c>
    </row>
    <row r="34" ht="14.25" spans="1:26">
      <c r="A34" s="21">
        <v>29</v>
      </c>
      <c r="B34" s="22" t="s">
        <v>66</v>
      </c>
      <c r="C34" s="22"/>
      <c r="D34" s="22"/>
      <c r="E34" s="22">
        <v>7</v>
      </c>
      <c r="F34" s="22">
        <v>16</v>
      </c>
      <c r="G34" s="22">
        <v>6.4</v>
      </c>
      <c r="H34" s="22"/>
      <c r="I34" s="22"/>
      <c r="J34" s="22"/>
      <c r="K34" s="22">
        <v>1</v>
      </c>
      <c r="L34" s="22">
        <v>14</v>
      </c>
      <c r="M34" s="22"/>
      <c r="N34" s="22">
        <v>176</v>
      </c>
      <c r="O34" s="22"/>
      <c r="P34" s="22">
        <v>65.15</v>
      </c>
      <c r="Q34" s="22">
        <v>27</v>
      </c>
      <c r="R34" s="22">
        <v>22</v>
      </c>
      <c r="S34" s="22"/>
      <c r="T34" s="22">
        <v>180</v>
      </c>
      <c r="U34" s="22">
        <v>26</v>
      </c>
      <c r="V34" s="22">
        <v>3</v>
      </c>
      <c r="W34" s="22"/>
      <c r="X34" s="22"/>
      <c r="Y34" s="22">
        <v>1</v>
      </c>
      <c r="Z34" s="22">
        <v>1</v>
      </c>
    </row>
    <row r="35" ht="14.25" spans="1:26">
      <c r="A35" s="21">
        <v>30</v>
      </c>
      <c r="B35" s="22" t="s">
        <v>67</v>
      </c>
      <c r="C35" s="22">
        <v>14.8</v>
      </c>
      <c r="D35" s="22"/>
      <c r="E35" s="22">
        <v>5</v>
      </c>
      <c r="F35" s="22">
        <v>20</v>
      </c>
      <c r="G35" s="22"/>
      <c r="H35" s="22"/>
      <c r="I35" s="22">
        <v>1</v>
      </c>
      <c r="J35" s="22"/>
      <c r="K35" s="22"/>
      <c r="L35" s="22">
        <v>87</v>
      </c>
      <c r="M35" s="22">
        <v>1</v>
      </c>
      <c r="N35" s="22">
        <v>173</v>
      </c>
      <c r="O35" s="22"/>
      <c r="P35" s="22">
        <v>73.9</v>
      </c>
      <c r="Q35" s="22">
        <v>45</v>
      </c>
      <c r="R35" s="22">
        <v>45</v>
      </c>
      <c r="S35" s="22"/>
      <c r="T35" s="22">
        <v>154</v>
      </c>
      <c r="U35" s="22">
        <v>19</v>
      </c>
      <c r="V35" s="22">
        <v>3</v>
      </c>
      <c r="W35" s="22"/>
      <c r="X35" s="22"/>
      <c r="Y35" s="22">
        <v>1</v>
      </c>
      <c r="Z35" s="22">
        <v>1</v>
      </c>
    </row>
    <row r="36" ht="23.25" spans="1:26">
      <c r="A36" s="21">
        <v>31</v>
      </c>
      <c r="B36" s="22" t="s">
        <v>68</v>
      </c>
      <c r="C36" s="22">
        <v>14.8</v>
      </c>
      <c r="D36" s="22"/>
      <c r="E36" s="22"/>
      <c r="F36" s="22">
        <v>20</v>
      </c>
      <c r="G36" s="22"/>
      <c r="H36" s="22">
        <v>1</v>
      </c>
      <c r="I36" s="22"/>
      <c r="J36" s="22"/>
      <c r="K36" s="22"/>
      <c r="L36" s="22">
        <v>17</v>
      </c>
      <c r="M36" s="22"/>
      <c r="N36" s="22">
        <v>51</v>
      </c>
      <c r="O36" s="22"/>
      <c r="P36" s="22">
        <v>71.58</v>
      </c>
      <c r="Q36" s="22">
        <v>18</v>
      </c>
      <c r="R36" s="22">
        <v>12</v>
      </c>
      <c r="S36" s="22" t="s">
        <v>126</v>
      </c>
      <c r="T36" s="22">
        <v>92</v>
      </c>
      <c r="U36" s="22">
        <v>15</v>
      </c>
      <c r="V36" s="22">
        <v>2</v>
      </c>
      <c r="W36" s="22"/>
      <c r="X36" s="22"/>
      <c r="Y36" s="22">
        <v>1</v>
      </c>
      <c r="Z36" s="22">
        <v>1</v>
      </c>
    </row>
    <row r="37" ht="23.25" spans="1:26">
      <c r="A37" s="21">
        <v>32</v>
      </c>
      <c r="B37" s="22" t="s">
        <v>69</v>
      </c>
      <c r="C37" s="22"/>
      <c r="D37" s="22"/>
      <c r="E37" s="22"/>
      <c r="F37" s="22">
        <v>18</v>
      </c>
      <c r="G37" s="22"/>
      <c r="H37" s="22"/>
      <c r="I37" s="22"/>
      <c r="J37" s="22"/>
      <c r="K37" s="22">
        <v>1</v>
      </c>
      <c r="L37" s="22">
        <v>45</v>
      </c>
      <c r="M37" s="22"/>
      <c r="N37" s="22">
        <v>14</v>
      </c>
      <c r="O37" s="22"/>
      <c r="P37" s="22">
        <v>17.34</v>
      </c>
      <c r="Q37" s="22">
        <v>9</v>
      </c>
      <c r="R37" s="22">
        <v>9</v>
      </c>
      <c r="S37" s="22" t="s">
        <v>124</v>
      </c>
      <c r="T37" s="22">
        <v>88</v>
      </c>
      <c r="U37" s="22">
        <v>14</v>
      </c>
      <c r="V37" s="22">
        <v>2</v>
      </c>
      <c r="W37" s="22"/>
      <c r="X37" s="22"/>
      <c r="Y37" s="22">
        <v>1</v>
      </c>
      <c r="Z37" s="22">
        <v>1</v>
      </c>
    </row>
    <row r="38" ht="14.25" spans="1:26">
      <c r="A38" s="21">
        <v>33</v>
      </c>
      <c r="B38" s="22" t="s">
        <v>70</v>
      </c>
      <c r="C38" s="22">
        <v>14.8</v>
      </c>
      <c r="D38" s="22"/>
      <c r="E38" s="22"/>
      <c r="F38" s="22"/>
      <c r="G38" s="22"/>
      <c r="H38" s="22"/>
      <c r="I38" s="22">
        <v>1</v>
      </c>
      <c r="J38" s="22"/>
      <c r="K38" s="22">
        <v>2</v>
      </c>
      <c r="L38" s="22">
        <v>10</v>
      </c>
      <c r="M38" s="22">
        <v>1</v>
      </c>
      <c r="N38" s="22">
        <v>15</v>
      </c>
      <c r="O38" s="22"/>
      <c r="P38" s="22">
        <v>24.26</v>
      </c>
      <c r="Q38" s="22">
        <v>16</v>
      </c>
      <c r="R38" s="22">
        <v>16</v>
      </c>
      <c r="S38" s="22"/>
      <c r="T38" s="22">
        <v>158</v>
      </c>
      <c r="U38" s="22">
        <v>21</v>
      </c>
      <c r="V38" s="22">
        <v>1</v>
      </c>
      <c r="W38" s="22"/>
      <c r="X38" s="22"/>
      <c r="Y38" s="22">
        <v>1</v>
      </c>
      <c r="Z38" s="22">
        <v>1</v>
      </c>
    </row>
    <row r="39" ht="68.25" spans="1:26">
      <c r="A39" s="21">
        <v>34</v>
      </c>
      <c r="B39" s="22" t="s">
        <v>71</v>
      </c>
      <c r="C39" s="22">
        <v>14.8</v>
      </c>
      <c r="D39" s="22"/>
      <c r="E39" s="22"/>
      <c r="F39" s="22">
        <v>20</v>
      </c>
      <c r="G39" s="22"/>
      <c r="H39" s="22">
        <v>1</v>
      </c>
      <c r="I39" s="22"/>
      <c r="J39" s="22">
        <v>1</v>
      </c>
      <c r="K39" s="22"/>
      <c r="L39" s="22">
        <v>25</v>
      </c>
      <c r="M39" s="22"/>
      <c r="N39" s="22">
        <v>16</v>
      </c>
      <c r="O39" s="22">
        <v>1</v>
      </c>
      <c r="P39" s="22">
        <v>155.65</v>
      </c>
      <c r="Q39" s="22">
        <v>8</v>
      </c>
      <c r="R39" s="22">
        <v>8</v>
      </c>
      <c r="S39" s="24" t="s">
        <v>127</v>
      </c>
      <c r="T39" s="22">
        <v>86</v>
      </c>
      <c r="U39" s="22">
        <v>14</v>
      </c>
      <c r="V39" s="22">
        <v>1</v>
      </c>
      <c r="W39" s="22"/>
      <c r="X39" s="22"/>
      <c r="Y39" s="22">
        <v>1</v>
      </c>
      <c r="Z39" s="22">
        <v>1</v>
      </c>
    </row>
    <row r="40" ht="14.25" spans="1:26">
      <c r="A40" s="21">
        <v>35</v>
      </c>
      <c r="B40" s="22" t="s">
        <v>72</v>
      </c>
      <c r="C40" s="22"/>
      <c r="D40" s="22"/>
      <c r="E40" s="22">
        <v>1</v>
      </c>
      <c r="F40" s="22">
        <v>19</v>
      </c>
      <c r="G40" s="22"/>
      <c r="H40" s="22">
        <v>1</v>
      </c>
      <c r="I40" s="22"/>
      <c r="J40" s="22"/>
      <c r="K40" s="22">
        <v>2</v>
      </c>
      <c r="L40" s="22">
        <v>19</v>
      </c>
      <c r="M40" s="22"/>
      <c r="N40" s="22">
        <v>28</v>
      </c>
      <c r="O40" s="22"/>
      <c r="P40" s="22">
        <v>54.3</v>
      </c>
      <c r="Q40" s="22">
        <v>18</v>
      </c>
      <c r="R40" s="22">
        <v>18</v>
      </c>
      <c r="S40" s="22"/>
      <c r="T40" s="22">
        <v>109</v>
      </c>
      <c r="U40" s="22">
        <v>18</v>
      </c>
      <c r="V40" s="22">
        <v>2</v>
      </c>
      <c r="W40" s="22"/>
      <c r="X40" s="22"/>
      <c r="Y40" s="22">
        <v>1</v>
      </c>
      <c r="Z40" s="22">
        <v>1</v>
      </c>
    </row>
    <row r="41" ht="14.25" spans="1:26">
      <c r="A41" s="21">
        <v>36</v>
      </c>
      <c r="B41" s="22" t="s">
        <v>73</v>
      </c>
      <c r="C41" s="22">
        <v>14.8</v>
      </c>
      <c r="D41" s="22"/>
      <c r="E41" s="22"/>
      <c r="F41" s="22">
        <v>20</v>
      </c>
      <c r="G41" s="22"/>
      <c r="H41" s="22"/>
      <c r="I41" s="22"/>
      <c r="J41" s="22"/>
      <c r="K41" s="22">
        <v>2</v>
      </c>
      <c r="L41" s="22">
        <v>45</v>
      </c>
      <c r="M41" s="22"/>
      <c r="N41" s="22">
        <v>29</v>
      </c>
      <c r="O41" s="22"/>
      <c r="P41" s="22">
        <v>183.02</v>
      </c>
      <c r="Q41" s="22">
        <v>13</v>
      </c>
      <c r="R41" s="22">
        <v>13</v>
      </c>
      <c r="S41" s="22"/>
      <c r="T41" s="22">
        <v>110</v>
      </c>
      <c r="U41" s="22">
        <v>18</v>
      </c>
      <c r="V41" s="22">
        <v>2</v>
      </c>
      <c r="W41" s="22"/>
      <c r="X41" s="22"/>
      <c r="Y41" s="22">
        <v>1</v>
      </c>
      <c r="Z41" s="22">
        <v>1</v>
      </c>
    </row>
    <row r="42" ht="14.25" spans="1:26">
      <c r="A42" s="21">
        <v>37</v>
      </c>
      <c r="B42" s="22" t="s">
        <v>74</v>
      </c>
      <c r="C42" s="22"/>
      <c r="D42" s="22"/>
      <c r="E42" s="22"/>
      <c r="F42" s="22"/>
      <c r="G42" s="22"/>
      <c r="H42" s="22"/>
      <c r="I42" s="22"/>
      <c r="J42" s="22"/>
      <c r="K42" s="22">
        <v>1</v>
      </c>
      <c r="L42" s="22">
        <v>25</v>
      </c>
      <c r="M42" s="22"/>
      <c r="N42" s="22">
        <v>19</v>
      </c>
      <c r="O42" s="22">
        <v>2</v>
      </c>
      <c r="P42" s="22">
        <v>121.38</v>
      </c>
      <c r="Q42" s="22">
        <v>10</v>
      </c>
      <c r="R42" s="22">
        <v>10</v>
      </c>
      <c r="S42" s="22"/>
      <c r="T42" s="22">
        <v>112</v>
      </c>
      <c r="U42" s="22">
        <v>18</v>
      </c>
      <c r="V42" s="22">
        <v>1</v>
      </c>
      <c r="W42" s="22"/>
      <c r="X42" s="22"/>
      <c r="Y42" s="22">
        <v>1</v>
      </c>
      <c r="Z42" s="22">
        <v>1</v>
      </c>
    </row>
    <row r="43" ht="14.25" spans="1:26">
      <c r="A43" s="21">
        <v>38</v>
      </c>
      <c r="B43" s="22" t="s">
        <v>75</v>
      </c>
      <c r="C43" s="22">
        <v>14.8</v>
      </c>
      <c r="D43" s="22"/>
      <c r="E43" s="22">
        <v>2</v>
      </c>
      <c r="F43" s="22"/>
      <c r="G43" s="22"/>
      <c r="H43" s="22"/>
      <c r="I43" s="22"/>
      <c r="J43" s="22"/>
      <c r="K43" s="22"/>
      <c r="L43" s="22">
        <v>14</v>
      </c>
      <c r="M43" s="22">
        <v>1</v>
      </c>
      <c r="N43" s="22">
        <v>52</v>
      </c>
      <c r="O43" s="22">
        <v>2</v>
      </c>
      <c r="P43" s="22">
        <v>81.19</v>
      </c>
      <c r="Q43" s="22">
        <v>15</v>
      </c>
      <c r="R43" s="22">
        <v>15</v>
      </c>
      <c r="S43" s="22"/>
      <c r="T43" s="22">
        <v>136</v>
      </c>
      <c r="U43" s="22">
        <v>20</v>
      </c>
      <c r="V43" s="22">
        <v>1</v>
      </c>
      <c r="W43" s="22"/>
      <c r="X43" s="22"/>
      <c r="Y43" s="22">
        <v>1</v>
      </c>
      <c r="Z43" s="22">
        <v>1</v>
      </c>
    </row>
    <row r="44" ht="14.25" spans="1:26">
      <c r="A44" s="21">
        <v>39</v>
      </c>
      <c r="B44" s="22" t="s">
        <v>76</v>
      </c>
      <c r="C44" s="22">
        <v>14.8</v>
      </c>
      <c r="D44" s="22">
        <v>3</v>
      </c>
      <c r="E44" s="22"/>
      <c r="F44" s="22">
        <v>20</v>
      </c>
      <c r="G44" s="22"/>
      <c r="H44" s="22"/>
      <c r="I44" s="22">
        <v>1</v>
      </c>
      <c r="J44" s="22">
        <v>1</v>
      </c>
      <c r="K44" s="22"/>
      <c r="L44" s="22">
        <v>20</v>
      </c>
      <c r="M44" s="22"/>
      <c r="N44" s="22">
        <v>43</v>
      </c>
      <c r="O44" s="22"/>
      <c r="P44" s="22">
        <v>41.64</v>
      </c>
      <c r="Q44" s="22">
        <v>21</v>
      </c>
      <c r="R44" s="22">
        <v>21</v>
      </c>
      <c r="S44" s="22"/>
      <c r="T44" s="22">
        <v>112</v>
      </c>
      <c r="U44" s="22">
        <v>18</v>
      </c>
      <c r="V44" s="22">
        <v>2</v>
      </c>
      <c r="W44" s="22"/>
      <c r="X44" s="22"/>
      <c r="Y44" s="22">
        <v>1</v>
      </c>
      <c r="Z44" s="22">
        <v>1</v>
      </c>
    </row>
    <row r="45" ht="14.25" spans="1:26">
      <c r="A45" s="21">
        <v>40</v>
      </c>
      <c r="B45" s="22" t="s">
        <v>77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v>22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4.25" spans="1:26">
      <c r="A46" s="21">
        <v>41</v>
      </c>
      <c r="B46" s="22" t="s">
        <v>78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>
        <v>31</v>
      </c>
      <c r="O46" s="22"/>
      <c r="P46" s="22"/>
      <c r="Q46" s="22">
        <v>21</v>
      </c>
      <c r="R46" s="22">
        <v>23</v>
      </c>
      <c r="S46" s="22"/>
      <c r="T46" s="22"/>
      <c r="U46" s="22"/>
      <c r="V46" s="22"/>
      <c r="W46" s="22"/>
      <c r="X46" s="22"/>
      <c r="Y46" s="22">
        <v>1</v>
      </c>
      <c r="Z46" s="22">
        <v>1</v>
      </c>
    </row>
    <row r="47" ht="79.5" spans="1:26">
      <c r="A47" s="21">
        <v>42</v>
      </c>
      <c r="B47" s="22" t="s">
        <v>79</v>
      </c>
      <c r="C47" s="22"/>
      <c r="D47" s="22"/>
      <c r="E47" s="22"/>
      <c r="F47" s="22"/>
      <c r="G47" s="22"/>
      <c r="H47" s="22"/>
      <c r="I47" s="22"/>
      <c r="J47" s="22"/>
      <c r="K47" s="22"/>
      <c r="L47" s="24" t="s">
        <v>128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</sheetData>
  <mergeCells count="5">
    <mergeCell ref="A1:I1"/>
    <mergeCell ref="C2:I2"/>
    <mergeCell ref="A4:B4"/>
    <mergeCell ref="A2:A3"/>
    <mergeCell ref="B2:B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49"/>
  <sheetViews>
    <sheetView workbookViewId="0">
      <selection activeCell="K8" sqref="K8:M49"/>
    </sheetView>
  </sheetViews>
  <sheetFormatPr defaultColWidth="9" defaultRowHeight="13.5"/>
  <cols>
    <col min="1" max="1" width="3.375" style="1" customWidth="1"/>
    <col min="2" max="2" width="7.625" style="1" customWidth="1"/>
    <col min="3" max="3" width="7.375" style="1" customWidth="1"/>
    <col min="4" max="4" width="8.375" style="1" customWidth="1"/>
    <col min="5" max="5" width="8.25" style="1" customWidth="1"/>
    <col min="6" max="6" width="8" style="1" customWidth="1"/>
    <col min="7" max="7" width="7.5" style="1" customWidth="1"/>
    <col min="8" max="8" width="6.875" style="1" customWidth="1"/>
    <col min="9" max="9" width="7.25" style="1" customWidth="1"/>
    <col min="10" max="12" width="9" style="1" customWidth="1"/>
    <col min="13" max="13" width="8.375" style="1" customWidth="1"/>
    <col min="14" max="14" width="8" style="1" customWidth="1"/>
    <col min="15" max="15" width="6.75" style="1" customWidth="1"/>
    <col min="16" max="16384" width="9" style="1"/>
  </cols>
  <sheetData>
    <row r="1" spans="1:2">
      <c r="A1" s="2" t="s">
        <v>129</v>
      </c>
      <c r="B1" s="2"/>
    </row>
    <row r="2" ht="28.5" spans="1:15">
      <c r="A2" s="3" t="s">
        <v>130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2.5" customHeight="1" spans="1:15">
      <c r="A3" s="4" t="s">
        <v>21</v>
      </c>
      <c r="B3" s="4" t="s">
        <v>22</v>
      </c>
      <c r="C3" s="5" t="s">
        <v>131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4"/>
      <c r="B4" s="4"/>
      <c r="C4" s="7" t="s">
        <v>93</v>
      </c>
      <c r="D4" s="8" t="str">
        <f>'[1]2小型水库建设'!O3</f>
        <v>续建小型水库（座）</v>
      </c>
      <c r="E4" s="8" t="str">
        <f>'[1]3水系连通及水美乡村'!O3</f>
        <v>实施水系连通及水美乡村建设试点县数（个）</v>
      </c>
      <c r="F4" s="8" t="str">
        <f>'[1]4农村饮水工程维修养护'!O3</f>
        <v>农村饮水工程维修养护数量（处）</v>
      </c>
      <c r="G4" s="8" t="str">
        <f>'[1]4农村饮水工程维修养护'!P3</f>
        <v>农村饮水工程维修养护覆盖服务人口（万人）</v>
      </c>
      <c r="H4" s="9" t="str">
        <f>'[1]5河长制湖长制国务院激励'!O3</f>
        <v>实施水环境治理项目（个数）</v>
      </c>
      <c r="I4" s="9" t="str">
        <f>'[1]6幸福河湖'!O3</f>
        <v>实施幸福河湖数（条/个）</v>
      </c>
      <c r="J4" s="8" t="str">
        <f>'[1]7农业水价综合改革'!O3</f>
        <v>完成农业水价综合改革面积（万亩）</v>
      </c>
      <c r="K4" s="9" t="str">
        <f>'[1]7农业水价综合改革'!P3</f>
        <v>重点中型灌区干支渠口门实现取水计量（个）</v>
      </c>
      <c r="L4" s="9" t="str">
        <f>'[1]7农业水价综合改革'!Q3</f>
        <v>一般中型灌区干支渠口门实现取水计量（个）</v>
      </c>
      <c r="M4" s="9" t="str">
        <f>'[1]7农业水价综合改革'!R3</f>
        <v>标准化规范化暨节水型灌区创建，标准化规范化泵站创建（个）</v>
      </c>
      <c r="N4" s="8" t="str">
        <f>'[1]8水土保持工程建设'!O3</f>
        <v>水土流失综合治理面积（平方公里）</v>
      </c>
      <c r="O4" s="8" t="str">
        <f>'[1]9山洪灾害防治'!O3</f>
        <v>山洪沟治理数量（条）</v>
      </c>
    </row>
    <row r="5" ht="90" customHeight="1" spans="1:15">
      <c r="A5" s="4"/>
      <c r="B5" s="4"/>
      <c r="C5" s="7"/>
      <c r="D5" s="8"/>
      <c r="E5" s="8"/>
      <c r="F5" s="8"/>
      <c r="G5" s="8"/>
      <c r="H5" s="9"/>
      <c r="I5" s="9"/>
      <c r="J5" s="8"/>
      <c r="K5" s="9"/>
      <c r="L5" s="9"/>
      <c r="M5" s="9"/>
      <c r="N5" s="8"/>
      <c r="O5" s="8"/>
    </row>
    <row r="6" ht="22.5" customHeight="1" spans="1:15">
      <c r="A6" s="5" t="s">
        <v>117</v>
      </c>
      <c r="B6" s="10"/>
      <c r="C6" s="4" t="s">
        <v>118</v>
      </c>
      <c r="D6" s="9" t="s">
        <v>119</v>
      </c>
      <c r="E6" s="9" t="s">
        <v>119</v>
      </c>
      <c r="F6" s="9" t="s">
        <v>119</v>
      </c>
      <c r="G6" s="9" t="s">
        <v>119</v>
      </c>
      <c r="H6" s="9" t="s">
        <v>119</v>
      </c>
      <c r="I6" s="9" t="s">
        <v>119</v>
      </c>
      <c r="J6" s="9" t="s">
        <v>118</v>
      </c>
      <c r="K6" s="9" t="s">
        <v>119</v>
      </c>
      <c r="L6" s="9" t="s">
        <v>119</v>
      </c>
      <c r="M6" s="9" t="s">
        <v>119</v>
      </c>
      <c r="N6" s="9" t="s">
        <v>118</v>
      </c>
      <c r="O6" s="9" t="s">
        <v>118</v>
      </c>
    </row>
    <row r="7" ht="25.5" customHeight="1" spans="1:15">
      <c r="A7" s="4" t="s">
        <v>23</v>
      </c>
      <c r="B7" s="4"/>
      <c r="C7" s="4">
        <f t="shared" ref="C7:O7" si="0">SUM(C8:C49)</f>
        <v>24</v>
      </c>
      <c r="D7" s="4">
        <f t="shared" si="0"/>
        <v>1</v>
      </c>
      <c r="E7" s="4">
        <f t="shared" si="0"/>
        <v>1</v>
      </c>
      <c r="F7" s="4">
        <f t="shared" si="0"/>
        <v>64</v>
      </c>
      <c r="G7" s="4">
        <f t="shared" si="0"/>
        <v>10</v>
      </c>
      <c r="H7" s="4">
        <f t="shared" si="0"/>
        <v>3</v>
      </c>
      <c r="I7" s="4">
        <f t="shared" si="0"/>
        <v>2</v>
      </c>
      <c r="J7" s="4">
        <f t="shared" si="0"/>
        <v>132.25</v>
      </c>
      <c r="K7" s="4">
        <f t="shared" si="0"/>
        <v>49</v>
      </c>
      <c r="L7" s="4">
        <f t="shared" si="0"/>
        <v>104</v>
      </c>
      <c r="M7" s="4">
        <f t="shared" si="0"/>
        <v>21</v>
      </c>
      <c r="N7" s="4">
        <f t="shared" si="0"/>
        <v>102</v>
      </c>
      <c r="O7" s="4">
        <f t="shared" si="0"/>
        <v>1</v>
      </c>
    </row>
    <row r="8" ht="28.5" customHeight="1" spans="1:15">
      <c r="A8" s="11">
        <v>1</v>
      </c>
      <c r="B8" s="11" t="s">
        <v>38</v>
      </c>
      <c r="C8" s="11">
        <f>'[1]1.中小河流治理'!O7</f>
        <v>0</v>
      </c>
      <c r="D8" s="9">
        <f>'[1]2小型水库建设'!O7</f>
        <v>0</v>
      </c>
      <c r="E8" s="9">
        <f>'[1]3水系连通及水美乡村'!O8</f>
        <v>0</v>
      </c>
      <c r="F8" s="9">
        <f>'[1]4农村饮水工程维修养护'!O7</f>
        <v>0</v>
      </c>
      <c r="G8" s="9">
        <f>'[1]4农村饮水工程维修养护'!P7</f>
        <v>0</v>
      </c>
      <c r="H8" s="9">
        <f>'[1]5河长制湖长制国务院激励'!O7</f>
        <v>0</v>
      </c>
      <c r="I8" s="9">
        <f>'[1]6幸福河湖'!O7</f>
        <v>0</v>
      </c>
      <c r="J8" s="9">
        <f>'[1]7农业水价综合改革'!O7</f>
        <v>0</v>
      </c>
      <c r="K8" s="9">
        <f>'[1]7农业水价综合改革'!P7</f>
        <v>0</v>
      </c>
      <c r="L8" s="9">
        <f>'[1]7农业水价综合改革'!Q7</f>
        <v>0</v>
      </c>
      <c r="M8" s="9">
        <f>'[1]7农业水价综合改革'!R7</f>
        <v>0</v>
      </c>
      <c r="N8" s="9">
        <f>'[1]8水土保持工程建设'!O7</f>
        <v>0</v>
      </c>
      <c r="O8" s="9">
        <f>'[1]9山洪灾害防治'!O7</f>
        <v>0</v>
      </c>
    </row>
    <row r="9" ht="28.5" customHeight="1" spans="1:15">
      <c r="A9" s="11">
        <v>2</v>
      </c>
      <c r="B9" s="11" t="s">
        <v>39</v>
      </c>
      <c r="C9" s="11">
        <f>'[1]1.中小河流治理'!O8</f>
        <v>0</v>
      </c>
      <c r="D9" s="9">
        <f>'[1]2小型水库建设'!O8</f>
        <v>0</v>
      </c>
      <c r="E9" s="9">
        <f>'[1]3水系连通及水美乡村'!O9</f>
        <v>0</v>
      </c>
      <c r="F9" s="9">
        <f>'[1]4农村饮水工程维修养护'!O8</f>
        <v>0</v>
      </c>
      <c r="G9" s="9">
        <f>'[1]4农村饮水工程维修养护'!P8</f>
        <v>0</v>
      </c>
      <c r="H9" s="9">
        <f>'[1]5河长制湖长制国务院激励'!O8</f>
        <v>0</v>
      </c>
      <c r="I9" s="9">
        <f>'[1]6幸福河湖'!O8</f>
        <v>0</v>
      </c>
      <c r="J9" s="9">
        <f>'[1]7农业水价综合改革'!O8</f>
        <v>0.2</v>
      </c>
      <c r="K9" s="9">
        <f>'[1]7农业水价综合改革'!P8</f>
        <v>0</v>
      </c>
      <c r="L9" s="9">
        <f>'[1]7农业水价综合改革'!Q8</f>
        <v>0</v>
      </c>
      <c r="M9" s="9">
        <f>'[1]7农业水价综合改革'!R8</f>
        <v>0</v>
      </c>
      <c r="N9" s="9">
        <f>'[1]8水土保持工程建设'!O8</f>
        <v>0</v>
      </c>
      <c r="O9" s="9">
        <f>'[1]9山洪灾害防治'!O8</f>
        <v>0</v>
      </c>
    </row>
    <row r="10" ht="28.5" customHeight="1" spans="1:15">
      <c r="A10" s="11">
        <v>3</v>
      </c>
      <c r="B10" s="11" t="s">
        <v>40</v>
      </c>
      <c r="C10" s="11">
        <f>'[1]1.中小河流治理'!O9</f>
        <v>2.4</v>
      </c>
      <c r="D10" s="9">
        <f>'[1]2小型水库建设'!O9</f>
        <v>0</v>
      </c>
      <c r="E10" s="9">
        <f>'[1]3水系连通及水美乡村'!O10</f>
        <v>0</v>
      </c>
      <c r="F10" s="9">
        <f>'[1]4农村饮水工程维修养护'!O9</f>
        <v>0</v>
      </c>
      <c r="G10" s="9">
        <f>'[1]4农村饮水工程维修养护'!P9</f>
        <v>0</v>
      </c>
      <c r="H10" s="9">
        <f>'[1]5河长制湖长制国务院激励'!O9</f>
        <v>0</v>
      </c>
      <c r="I10" s="9">
        <f>'[1]6幸福河湖'!O9</f>
        <v>0</v>
      </c>
      <c r="J10" s="9">
        <f>'[1]7农业水价综合改革'!O9</f>
        <v>0.5</v>
      </c>
      <c r="K10" s="9">
        <f>'[1]7农业水价综合改革'!P9</f>
        <v>0</v>
      </c>
      <c r="L10" s="9">
        <f>'[1]7农业水价综合改革'!Q9</f>
        <v>0</v>
      </c>
      <c r="M10" s="9">
        <f>'[1]7农业水价综合改革'!R9</f>
        <v>0</v>
      </c>
      <c r="N10" s="9">
        <f>'[1]8水土保持工程建设'!O9</f>
        <v>0</v>
      </c>
      <c r="O10" s="9">
        <f>'[1]9山洪灾害防治'!O9</f>
        <v>0</v>
      </c>
    </row>
    <row r="11" ht="28.5" customHeight="1" spans="1:15">
      <c r="A11" s="11">
        <v>4</v>
      </c>
      <c r="B11" s="11" t="s">
        <v>41</v>
      </c>
      <c r="C11" s="11">
        <f>'[1]1.中小河流治理'!O10</f>
        <v>0</v>
      </c>
      <c r="D11" s="9">
        <f>'[1]2小型水库建设'!O10</f>
        <v>0</v>
      </c>
      <c r="E11" s="9">
        <f>'[1]3水系连通及水美乡村'!O11</f>
        <v>0</v>
      </c>
      <c r="F11" s="9">
        <f>'[1]4农村饮水工程维修养护'!O10</f>
        <v>0</v>
      </c>
      <c r="G11" s="9">
        <f>'[1]4农村饮水工程维修养护'!P10</f>
        <v>0</v>
      </c>
      <c r="H11" s="9">
        <f>'[1]5河长制湖长制国务院激励'!O10</f>
        <v>0</v>
      </c>
      <c r="I11" s="9">
        <f>'[1]6幸福河湖'!O10</f>
        <v>0</v>
      </c>
      <c r="J11" s="9">
        <f>'[1]7农业水价综合改革'!O10</f>
        <v>0.4</v>
      </c>
      <c r="K11" s="9">
        <f>'[1]7农业水价综合改革'!P10</f>
        <v>0</v>
      </c>
      <c r="L11" s="9">
        <f>'[1]7农业水价综合改革'!Q10</f>
        <v>0</v>
      </c>
      <c r="M11" s="9">
        <f>'[1]7农业水价综合改革'!R10</f>
        <v>0</v>
      </c>
      <c r="N11" s="9">
        <f>'[1]8水土保持工程建设'!O10</f>
        <v>0</v>
      </c>
      <c r="O11" s="9">
        <f>'[1]9山洪灾害防治'!O10</f>
        <v>0</v>
      </c>
    </row>
    <row r="12" ht="28.5" customHeight="1" spans="1:15">
      <c r="A12" s="11">
        <v>5</v>
      </c>
      <c r="B12" s="11" t="s">
        <v>42</v>
      </c>
      <c r="C12" s="11">
        <f>'[1]1.中小河流治理'!O11</f>
        <v>0</v>
      </c>
      <c r="D12" s="9">
        <f>'[1]2小型水库建设'!O11</f>
        <v>0</v>
      </c>
      <c r="E12" s="9">
        <f>'[1]3水系连通及水美乡村'!O12</f>
        <v>0</v>
      </c>
      <c r="F12" s="9">
        <f>'[1]4农村饮水工程维修养护'!O11</f>
        <v>0</v>
      </c>
      <c r="G12" s="9">
        <f>'[1]4农村饮水工程维修养护'!P11</f>
        <v>0</v>
      </c>
      <c r="H12" s="9">
        <f>'[1]5河长制湖长制国务院激励'!O11</f>
        <v>0</v>
      </c>
      <c r="I12" s="9">
        <f>'[1]6幸福河湖'!O11</f>
        <v>0</v>
      </c>
      <c r="J12" s="9">
        <f>'[1]7农业水价综合改革'!O11</f>
        <v>0</v>
      </c>
      <c r="K12" s="9">
        <f>'[1]7农业水价综合改革'!P11</f>
        <v>0</v>
      </c>
      <c r="L12" s="9">
        <f>'[1]7农业水价综合改革'!Q11</f>
        <v>0</v>
      </c>
      <c r="M12" s="9">
        <f>'[1]7农业水价综合改革'!R11</f>
        <v>0</v>
      </c>
      <c r="N12" s="9">
        <f>'[1]8水土保持工程建设'!O11</f>
        <v>0</v>
      </c>
      <c r="O12" s="9">
        <f>'[1]9山洪灾害防治'!O11</f>
        <v>0</v>
      </c>
    </row>
    <row r="13" ht="28.5" customHeight="1" spans="1:15">
      <c r="A13" s="11">
        <v>6</v>
      </c>
      <c r="B13" s="11" t="s">
        <v>43</v>
      </c>
      <c r="C13" s="11">
        <f>'[1]1.中小河流治理'!O12</f>
        <v>0</v>
      </c>
      <c r="D13" s="9">
        <f>'[1]2小型水库建设'!O12</f>
        <v>0</v>
      </c>
      <c r="E13" s="9">
        <f>'[1]3水系连通及水美乡村'!O13</f>
        <v>0</v>
      </c>
      <c r="F13" s="9">
        <f>'[1]4农村饮水工程维修养护'!O12</f>
        <v>0</v>
      </c>
      <c r="G13" s="9">
        <f>'[1]4农村饮水工程维修养护'!P12</f>
        <v>0</v>
      </c>
      <c r="H13" s="9">
        <f>'[1]5河长制湖长制国务院激励'!O12</f>
        <v>0</v>
      </c>
      <c r="I13" s="9">
        <f>'[1]6幸福河湖'!O12</f>
        <v>0</v>
      </c>
      <c r="J13" s="9">
        <f>'[1]7农业水价综合改革'!O12</f>
        <v>0</v>
      </c>
      <c r="K13" s="9">
        <f>'[1]7农业水价综合改革'!P12</f>
        <v>0</v>
      </c>
      <c r="L13" s="9">
        <f>'[1]7农业水价综合改革'!Q12</f>
        <v>0</v>
      </c>
      <c r="M13" s="9">
        <f>'[1]7农业水价综合改革'!R12</f>
        <v>0</v>
      </c>
      <c r="N13" s="9">
        <f>'[1]8水土保持工程建设'!O12</f>
        <v>0</v>
      </c>
      <c r="O13" s="9">
        <f>'[1]9山洪灾害防治'!O12</f>
        <v>0</v>
      </c>
    </row>
    <row r="14" ht="28.5" customHeight="1" spans="1:15">
      <c r="A14" s="11">
        <v>7</v>
      </c>
      <c r="B14" s="11" t="s">
        <v>44</v>
      </c>
      <c r="C14" s="11">
        <f>'[1]1.中小河流治理'!O13</f>
        <v>0</v>
      </c>
      <c r="D14" s="9">
        <f>'[1]2小型水库建设'!O13</f>
        <v>0</v>
      </c>
      <c r="E14" s="9">
        <f>'[1]3水系连通及水美乡村'!O14</f>
        <v>0</v>
      </c>
      <c r="F14" s="9">
        <f>'[1]4农村饮水工程维修养护'!O13</f>
        <v>0</v>
      </c>
      <c r="G14" s="9">
        <f>'[1]4农村饮水工程维修养护'!P13</f>
        <v>0</v>
      </c>
      <c r="H14" s="9">
        <f>'[1]5河长制湖长制国务院激励'!O13</f>
        <v>0</v>
      </c>
      <c r="I14" s="9">
        <f>'[1]6幸福河湖'!O13</f>
        <v>0</v>
      </c>
      <c r="J14" s="9">
        <f>'[1]7农业水价综合改革'!O13</f>
        <v>2.1</v>
      </c>
      <c r="K14" s="9">
        <f>'[1]7农业水价综合改革'!P13</f>
        <v>0</v>
      </c>
      <c r="L14" s="9">
        <f>'[1]7农业水价综合改革'!Q13</f>
        <v>2</v>
      </c>
      <c r="M14" s="9">
        <f>'[1]7农业水价综合改革'!R13</f>
        <v>0</v>
      </c>
      <c r="N14" s="9">
        <f>'[1]8水土保持工程建设'!O13</f>
        <v>0</v>
      </c>
      <c r="O14" s="9">
        <f>'[1]9山洪灾害防治'!O13</f>
        <v>0</v>
      </c>
    </row>
    <row r="15" ht="28.5" customHeight="1" spans="1:15">
      <c r="A15" s="11">
        <v>8</v>
      </c>
      <c r="B15" s="11" t="s">
        <v>45</v>
      </c>
      <c r="C15" s="11">
        <f>'[1]1.中小河流治理'!O14</f>
        <v>0</v>
      </c>
      <c r="D15" s="9">
        <f>'[1]2小型水库建设'!O14</f>
        <v>0</v>
      </c>
      <c r="E15" s="9">
        <f>'[1]3水系连通及水美乡村'!O15</f>
        <v>0</v>
      </c>
      <c r="F15" s="9">
        <f>'[1]4农村饮水工程维修养护'!O14</f>
        <v>0</v>
      </c>
      <c r="G15" s="9">
        <f>'[1]4农村饮水工程维修养护'!P14</f>
        <v>0</v>
      </c>
      <c r="H15" s="9">
        <f>'[1]5河长制湖长制国务院激励'!O14</f>
        <v>0</v>
      </c>
      <c r="I15" s="9">
        <f>'[1]6幸福河湖'!O14</f>
        <v>0</v>
      </c>
      <c r="J15" s="9">
        <f>'[1]7农业水价综合改革'!O14</f>
        <v>5.6</v>
      </c>
      <c r="K15" s="9">
        <f>'[1]7农业水价综合改革'!P14</f>
        <v>0</v>
      </c>
      <c r="L15" s="9">
        <f>'[1]7农业水价综合改革'!Q14</f>
        <v>3</v>
      </c>
      <c r="M15" s="9">
        <f>'[1]7农业水价综合改革'!R14</f>
        <v>0</v>
      </c>
      <c r="N15" s="9">
        <f>'[1]8水土保持工程建设'!O14</f>
        <v>0</v>
      </c>
      <c r="O15" s="9">
        <f>'[1]9山洪灾害防治'!O14</f>
        <v>0</v>
      </c>
    </row>
    <row r="16" ht="42" customHeight="1" spans="1:15">
      <c r="A16" s="11">
        <v>9</v>
      </c>
      <c r="B16" s="11" t="s">
        <v>46</v>
      </c>
      <c r="C16" s="11">
        <f>'[1]1.中小河流治理'!O15</f>
        <v>0</v>
      </c>
      <c r="D16" s="9">
        <f>'[1]2小型水库建设'!O15</f>
        <v>0</v>
      </c>
      <c r="E16" s="9">
        <f>'[1]3水系连通及水美乡村'!O16</f>
        <v>0</v>
      </c>
      <c r="F16" s="9">
        <f>'[1]4农村饮水工程维修养护'!O15</f>
        <v>0</v>
      </c>
      <c r="G16" s="9">
        <f>'[1]4农村饮水工程维修养护'!P15</f>
        <v>0</v>
      </c>
      <c r="H16" s="9">
        <f>'[1]5河长制湖长制国务院激励'!O15</f>
        <v>0</v>
      </c>
      <c r="I16" s="9">
        <f>'[1]6幸福河湖'!O15</f>
        <v>0</v>
      </c>
      <c r="J16" s="9">
        <f>'[1]7农业水价综合改革'!O15</f>
        <v>1</v>
      </c>
      <c r="K16" s="9">
        <f>'[1]7农业水价综合改革'!P15</f>
        <v>1</v>
      </c>
      <c r="L16" s="9">
        <f>'[1]7农业水价综合改革'!Q15</f>
        <v>0</v>
      </c>
      <c r="M16" s="9">
        <f>'[1]7农业水价综合改革'!R15</f>
        <v>0</v>
      </c>
      <c r="N16" s="9">
        <f>'[1]8水土保持工程建设'!O15</f>
        <v>0</v>
      </c>
      <c r="O16" s="9">
        <f>'[1]9山洪灾害防治'!O15</f>
        <v>0</v>
      </c>
    </row>
    <row r="17" ht="36.75" customHeight="1" spans="1:15">
      <c r="A17" s="11">
        <v>10</v>
      </c>
      <c r="B17" s="11" t="s">
        <v>47</v>
      </c>
      <c r="C17" s="11">
        <f>'[1]1.中小河流治理'!O16</f>
        <v>0</v>
      </c>
      <c r="D17" s="9">
        <f>'[1]2小型水库建设'!O16</f>
        <v>0</v>
      </c>
      <c r="E17" s="9">
        <f>'[1]3水系连通及水美乡村'!O17</f>
        <v>0</v>
      </c>
      <c r="F17" s="9">
        <f>'[1]4农村饮水工程维修养护'!O16</f>
        <v>0</v>
      </c>
      <c r="G17" s="9">
        <f>'[1]4农村饮水工程维修养护'!P16</f>
        <v>0</v>
      </c>
      <c r="H17" s="9">
        <f>'[1]5河长制湖长制国务院激励'!O16</f>
        <v>0</v>
      </c>
      <c r="I17" s="9">
        <f>'[1]6幸福河湖'!O16</f>
        <v>0</v>
      </c>
      <c r="J17" s="9">
        <f>'[1]7农业水价综合改革'!O16</f>
        <v>7.4</v>
      </c>
      <c r="K17" s="9">
        <f>'[1]7农业水价综合改革'!P16</f>
        <v>1</v>
      </c>
      <c r="L17" s="9">
        <f>'[1]7农业水价综合改革'!Q16</f>
        <v>7</v>
      </c>
      <c r="M17" s="9">
        <f>'[1]7农业水价综合改革'!R16</f>
        <v>1</v>
      </c>
      <c r="N17" s="9">
        <f>'[1]8水土保持工程建设'!O16</f>
        <v>0</v>
      </c>
      <c r="O17" s="9">
        <f>'[1]9山洪灾害防治'!O16</f>
        <v>0</v>
      </c>
    </row>
    <row r="18" ht="28.5" customHeight="1" spans="1:15">
      <c r="A18" s="11">
        <v>11</v>
      </c>
      <c r="B18" s="11" t="s">
        <v>48</v>
      </c>
      <c r="C18" s="11">
        <f>'[1]1.中小河流治理'!O17</f>
        <v>0</v>
      </c>
      <c r="D18" s="9">
        <f>'[1]2小型水库建设'!O17</f>
        <v>0</v>
      </c>
      <c r="E18" s="9">
        <f>'[1]3水系连通及水美乡村'!O18</f>
        <v>0</v>
      </c>
      <c r="F18" s="9">
        <f>'[1]4农村饮水工程维修养护'!O17</f>
        <v>0</v>
      </c>
      <c r="G18" s="9">
        <f>'[1]4农村饮水工程维修养护'!P17</f>
        <v>0</v>
      </c>
      <c r="H18" s="9">
        <f>'[1]5河长制湖长制国务院激励'!O17</f>
        <v>0</v>
      </c>
      <c r="I18" s="9">
        <f>'[1]6幸福河湖'!O17</f>
        <v>0</v>
      </c>
      <c r="J18" s="9">
        <f>'[1]7农业水价综合改革'!O17</f>
        <v>1.4</v>
      </c>
      <c r="K18" s="9">
        <f>'[1]7农业水价综合改革'!P17</f>
        <v>1</v>
      </c>
      <c r="L18" s="9">
        <f>'[1]7农业水价综合改革'!Q17</f>
        <v>1</v>
      </c>
      <c r="M18" s="9">
        <f>'[1]7农业水价综合改革'!R17</f>
        <v>1</v>
      </c>
      <c r="N18" s="9">
        <f>'[1]8水土保持工程建设'!O17</f>
        <v>0</v>
      </c>
      <c r="O18" s="9">
        <f>'[1]9山洪灾害防治'!O17</f>
        <v>0</v>
      </c>
    </row>
    <row r="19" ht="42" customHeight="1" spans="1:15">
      <c r="A19" s="11">
        <v>12</v>
      </c>
      <c r="B19" s="11" t="s">
        <v>49</v>
      </c>
      <c r="C19" s="11">
        <f>'[1]1.中小河流治理'!O18</f>
        <v>2</v>
      </c>
      <c r="D19" s="9">
        <f>'[1]2小型水库建设'!O18</f>
        <v>0</v>
      </c>
      <c r="E19" s="9">
        <f>'[1]3水系连通及水美乡村'!O19</f>
        <v>0</v>
      </c>
      <c r="F19" s="9">
        <f>'[1]4农村饮水工程维修养护'!O18</f>
        <v>0</v>
      </c>
      <c r="G19" s="9">
        <f>'[1]4农村饮水工程维修养护'!P18</f>
        <v>0</v>
      </c>
      <c r="H19" s="9">
        <f>'[1]5河长制湖长制国务院激励'!O18</f>
        <v>0</v>
      </c>
      <c r="I19" s="9">
        <f>'[1]6幸福河湖'!O18</f>
        <v>0</v>
      </c>
      <c r="J19" s="9">
        <f>'[1]7农业水价综合改革'!O18</f>
        <v>0.5</v>
      </c>
      <c r="K19" s="9">
        <f>'[1]7农业水价综合改革'!P18</f>
        <v>1</v>
      </c>
      <c r="L19" s="9">
        <f>'[1]7农业水价综合改革'!Q18</f>
        <v>0</v>
      </c>
      <c r="M19" s="9">
        <f>'[1]7农业水价综合改革'!R18</f>
        <v>0</v>
      </c>
      <c r="N19" s="9">
        <f>'[1]8水土保持工程建设'!O18</f>
        <v>0</v>
      </c>
      <c r="O19" s="9">
        <f>'[1]9山洪灾害防治'!O18</f>
        <v>0</v>
      </c>
    </row>
    <row r="20" ht="28.5" customHeight="1" spans="1:15">
      <c r="A20" s="11">
        <v>13</v>
      </c>
      <c r="B20" s="11" t="s">
        <v>50</v>
      </c>
      <c r="C20" s="11">
        <f>'[1]1.中小河流治理'!O19</f>
        <v>0</v>
      </c>
      <c r="D20" s="9">
        <f>'[1]2小型水库建设'!O19</f>
        <v>0</v>
      </c>
      <c r="E20" s="9">
        <f>'[1]3水系连通及水美乡村'!O20</f>
        <v>0</v>
      </c>
      <c r="F20" s="9">
        <f>'[1]4农村饮水工程维修养护'!O19</f>
        <v>0</v>
      </c>
      <c r="G20" s="9">
        <f>'[1]4农村饮水工程维修养护'!P19</f>
        <v>0</v>
      </c>
      <c r="H20" s="9">
        <f>'[1]5河长制湖长制国务院激励'!O19</f>
        <v>0</v>
      </c>
      <c r="I20" s="9">
        <f>'[1]6幸福河湖'!O19</f>
        <v>1</v>
      </c>
      <c r="J20" s="9">
        <f>'[1]7农业水价综合改革'!O19</f>
        <v>8.7</v>
      </c>
      <c r="K20" s="9">
        <f>'[1]7农业水价综合改革'!P19</f>
        <v>2</v>
      </c>
      <c r="L20" s="9">
        <f>'[1]7农业水价综合改革'!Q19</f>
        <v>0</v>
      </c>
      <c r="M20" s="9">
        <f>'[1]7农业水价综合改革'!R19</f>
        <v>1</v>
      </c>
      <c r="N20" s="9">
        <f>'[1]8水土保持工程建设'!O19</f>
        <v>0</v>
      </c>
      <c r="O20" s="9">
        <f>'[1]9山洪灾害防治'!O19</f>
        <v>0</v>
      </c>
    </row>
    <row r="21" ht="42.75" customHeight="1" spans="1:15">
      <c r="A21" s="11">
        <v>14</v>
      </c>
      <c r="B21" s="11" t="s">
        <v>51</v>
      </c>
      <c r="C21" s="11">
        <f>'[1]1.中小河流治理'!O20</f>
        <v>0</v>
      </c>
      <c r="D21" s="9">
        <f>'[1]2小型水库建设'!O20</f>
        <v>0</v>
      </c>
      <c r="E21" s="9">
        <f>'[1]3水系连通及水美乡村'!O21</f>
        <v>0</v>
      </c>
      <c r="F21" s="9">
        <f>'[1]4农村饮水工程维修养护'!O20</f>
        <v>0</v>
      </c>
      <c r="G21" s="9">
        <f>'[1]4农村饮水工程维修养护'!P20</f>
        <v>0</v>
      </c>
      <c r="H21" s="9">
        <f>'[1]5河长制湖长制国务院激励'!O20</f>
        <v>0</v>
      </c>
      <c r="I21" s="9">
        <f>'[1]6幸福河湖'!O20</f>
        <v>0</v>
      </c>
      <c r="J21" s="9">
        <f>'[1]7农业水价综合改革'!O20</f>
        <v>10.7</v>
      </c>
      <c r="K21" s="9">
        <f>'[1]7农业水价综合改革'!P20</f>
        <v>3</v>
      </c>
      <c r="L21" s="9">
        <f>'[1]7农业水价综合改革'!Q20</f>
        <v>2</v>
      </c>
      <c r="M21" s="9">
        <f>'[1]7农业水价综合改革'!R20</f>
        <v>2</v>
      </c>
      <c r="N21" s="9">
        <f>'[1]8水土保持工程建设'!O20</f>
        <v>20</v>
      </c>
      <c r="O21" s="9">
        <f>'[1]9山洪灾害防治'!O20</f>
        <v>0</v>
      </c>
    </row>
    <row r="22" ht="65.25" customHeight="1" spans="1:15">
      <c r="A22" s="11">
        <v>15</v>
      </c>
      <c r="B22" s="11" t="s">
        <v>52</v>
      </c>
      <c r="C22" s="11">
        <f>'[1]1.中小河流治理'!O21</f>
        <v>2.4</v>
      </c>
      <c r="D22" s="9">
        <f>'[1]2小型水库建设'!O21</f>
        <v>0</v>
      </c>
      <c r="E22" s="9">
        <f>'[1]3水系连通及水美乡村'!O22</f>
        <v>0</v>
      </c>
      <c r="F22" s="9">
        <f>'[1]4农村饮水工程维修养护'!O21</f>
        <v>0</v>
      </c>
      <c r="G22" s="9">
        <f>'[1]4农村饮水工程维修养护'!P21</f>
        <v>0</v>
      </c>
      <c r="H22" s="9">
        <f>'[1]5河长制湖长制国务院激励'!O21</f>
        <v>0</v>
      </c>
      <c r="I22" s="9">
        <f>'[1]6幸福河湖'!O21</f>
        <v>1</v>
      </c>
      <c r="J22" s="9">
        <f>'[1]7农业水价综合改革'!O21</f>
        <v>6.7</v>
      </c>
      <c r="K22" s="9">
        <f>'[1]7农业水价综合改革'!P21</f>
        <v>1</v>
      </c>
      <c r="L22" s="9">
        <f>'[1]7农业水价综合改革'!Q21</f>
        <v>6</v>
      </c>
      <c r="M22" s="9">
        <f>'[1]7农业水价综合改革'!R21</f>
        <v>2</v>
      </c>
      <c r="N22" s="9">
        <f>'[1]8水土保持工程建设'!O21</f>
        <v>20</v>
      </c>
      <c r="O22" s="9">
        <f>'[1]9山洪灾害防治'!O21</f>
        <v>0</v>
      </c>
    </row>
    <row r="23" ht="45.75" customHeight="1" spans="1:15">
      <c r="A23" s="11">
        <v>16</v>
      </c>
      <c r="B23" s="11" t="s">
        <v>53</v>
      </c>
      <c r="C23" s="11">
        <f>'[1]1.中小河流治理'!O22</f>
        <v>0</v>
      </c>
      <c r="D23" s="9">
        <f>'[1]2小型水库建设'!O22</f>
        <v>0</v>
      </c>
      <c r="E23" s="9">
        <f>'[1]3水系连通及水美乡村'!O23</f>
        <v>0</v>
      </c>
      <c r="F23" s="9">
        <f>'[1]4农村饮水工程维修养护'!O22</f>
        <v>0</v>
      </c>
      <c r="G23" s="9">
        <f>'[1]4农村饮水工程维修养护'!P22</f>
        <v>0</v>
      </c>
      <c r="H23" s="9">
        <f>'[1]5河长制湖长制国务院激励'!O22</f>
        <v>0</v>
      </c>
      <c r="I23" s="9">
        <f>'[1]6幸福河湖'!O22</f>
        <v>0</v>
      </c>
      <c r="J23" s="9">
        <f>'[1]7农业水价综合改革'!O22</f>
        <v>5.6</v>
      </c>
      <c r="K23" s="9">
        <f>'[1]7农业水价综合改革'!P22</f>
        <v>1</v>
      </c>
      <c r="L23" s="9">
        <f>'[1]7农业水价综合改革'!Q22</f>
        <v>4</v>
      </c>
      <c r="M23" s="9">
        <f>'[1]7农业水价综合改革'!R22</f>
        <v>1</v>
      </c>
      <c r="N23" s="9">
        <f>'[1]8水土保持工程建设'!O22</f>
        <v>20</v>
      </c>
      <c r="O23" s="9">
        <f>'[1]9山洪灾害防治'!O22</f>
        <v>0</v>
      </c>
    </row>
    <row r="24" ht="28.5" customHeight="1" spans="1:15">
      <c r="A24" s="11">
        <v>17</v>
      </c>
      <c r="B24" s="11" t="s">
        <v>54</v>
      </c>
      <c r="C24" s="11">
        <f>'[1]1.中小河流治理'!O23</f>
        <v>2.5</v>
      </c>
      <c r="D24" s="9">
        <f>'[1]2小型水库建设'!O23</f>
        <v>0</v>
      </c>
      <c r="E24" s="9">
        <f>'[1]3水系连通及水美乡村'!O24</f>
        <v>0</v>
      </c>
      <c r="F24" s="9">
        <f>'[1]4农村饮水工程维修养护'!O23</f>
        <v>0</v>
      </c>
      <c r="G24" s="9">
        <f>'[1]4农村饮水工程维修养护'!P23</f>
        <v>0</v>
      </c>
      <c r="H24" s="9">
        <f>'[1]5河长制湖长制国务院激励'!O23</f>
        <v>0</v>
      </c>
      <c r="I24" s="9">
        <f>'[1]6幸福河湖'!O23</f>
        <v>0</v>
      </c>
      <c r="J24" s="9">
        <f>'[1]7农业水价综合改革'!O23</f>
        <v>6</v>
      </c>
      <c r="K24" s="9">
        <f>'[1]7农业水价综合改革'!P23</f>
        <v>2</v>
      </c>
      <c r="L24" s="9">
        <f>'[1]7农业水价综合改革'!Q23</f>
        <v>2</v>
      </c>
      <c r="M24" s="9">
        <f>'[1]7农业水价综合改革'!R23</f>
        <v>1</v>
      </c>
      <c r="N24" s="9">
        <f>'[1]8水土保持工程建设'!O23</f>
        <v>0</v>
      </c>
      <c r="O24" s="9">
        <f>'[1]9山洪灾害防治'!O23</f>
        <v>0</v>
      </c>
    </row>
    <row r="25" ht="28.5" customHeight="1" spans="1:15">
      <c r="A25" s="11">
        <v>18</v>
      </c>
      <c r="B25" s="11" t="s">
        <v>55</v>
      </c>
      <c r="C25" s="11">
        <f>'[1]1.中小河流治理'!O24</f>
        <v>0</v>
      </c>
      <c r="D25" s="9">
        <f>'[1]2小型水库建设'!O24</f>
        <v>0</v>
      </c>
      <c r="E25" s="9">
        <f>'[1]3水系连通及水美乡村'!O25</f>
        <v>0</v>
      </c>
      <c r="F25" s="9">
        <f>'[1]4农村饮水工程维修养护'!O24</f>
        <v>0</v>
      </c>
      <c r="G25" s="9">
        <f>'[1]4农村饮水工程维修养护'!P24</f>
        <v>0</v>
      </c>
      <c r="H25" s="9">
        <f>'[1]5河长制湖长制国务院激励'!O24</f>
        <v>0</v>
      </c>
      <c r="I25" s="9">
        <f>'[1]6幸福河湖'!O24</f>
        <v>0</v>
      </c>
      <c r="J25" s="9">
        <f>'[1]7农业水价综合改革'!O24</f>
        <v>5.7</v>
      </c>
      <c r="K25" s="9">
        <f>'[1]7农业水价综合改革'!P24</f>
        <v>3</v>
      </c>
      <c r="L25" s="9">
        <f>'[1]7农业水价综合改革'!Q24</f>
        <v>5</v>
      </c>
      <c r="M25" s="9">
        <f>'[1]7农业水价综合改革'!R24</f>
        <v>2</v>
      </c>
      <c r="N25" s="9">
        <f>'[1]8水土保持工程建设'!O24</f>
        <v>0</v>
      </c>
      <c r="O25" s="9">
        <f>'[1]9山洪灾害防治'!O24</f>
        <v>0</v>
      </c>
    </row>
    <row r="26" ht="28.5" customHeight="1" spans="1:15">
      <c r="A26" s="11">
        <v>19</v>
      </c>
      <c r="B26" s="11" t="s">
        <v>56</v>
      </c>
      <c r="C26" s="11">
        <f>'[1]1.中小河流治理'!O25</f>
        <v>0</v>
      </c>
      <c r="D26" s="9">
        <f>'[1]2小型水库建设'!O25</f>
        <v>0</v>
      </c>
      <c r="E26" s="9">
        <f>'[1]3水系连通及水美乡村'!O26</f>
        <v>0</v>
      </c>
      <c r="F26" s="9">
        <f>'[1]4农村饮水工程维修养护'!O25</f>
        <v>0</v>
      </c>
      <c r="G26" s="9">
        <f>'[1]4农村饮水工程维修养护'!P25</f>
        <v>0</v>
      </c>
      <c r="H26" s="9">
        <f>'[1]5河长制湖长制国务院激励'!O25</f>
        <v>0</v>
      </c>
      <c r="I26" s="9">
        <f>'[1]6幸福河湖'!O25</f>
        <v>0</v>
      </c>
      <c r="J26" s="9">
        <f>'[1]7农业水价综合改革'!O25</f>
        <v>7.3</v>
      </c>
      <c r="K26" s="9">
        <f>'[1]7农业水价综合改革'!P25</f>
        <v>2</v>
      </c>
      <c r="L26" s="9">
        <f>'[1]7农业水价综合改革'!Q25</f>
        <v>5</v>
      </c>
      <c r="M26" s="9">
        <f>'[1]7农业水价综合改革'!R25</f>
        <v>1</v>
      </c>
      <c r="N26" s="9">
        <f>'[1]8水土保持工程建设'!O25</f>
        <v>0</v>
      </c>
      <c r="O26" s="9">
        <f>'[1]9山洪灾害防治'!O25</f>
        <v>0</v>
      </c>
    </row>
    <row r="27" ht="28.5" customHeight="1" spans="1:15">
      <c r="A27" s="11">
        <v>20</v>
      </c>
      <c r="B27" s="11" t="s">
        <v>57</v>
      </c>
      <c r="C27" s="11">
        <f>'[1]1.中小河流治理'!O26</f>
        <v>2.4</v>
      </c>
      <c r="D27" s="9">
        <f>'[1]2小型水库建设'!O26</f>
        <v>0</v>
      </c>
      <c r="E27" s="9">
        <f>'[1]3水系连通及水美乡村'!O27</f>
        <v>0</v>
      </c>
      <c r="F27" s="9">
        <f>'[1]4农村饮水工程维修养护'!O26</f>
        <v>0</v>
      </c>
      <c r="G27" s="9">
        <f>'[1]4农村饮水工程维修养护'!P26</f>
        <v>0</v>
      </c>
      <c r="H27" s="9">
        <f>'[1]5河长制湖长制国务院激励'!O26</f>
        <v>0</v>
      </c>
      <c r="I27" s="9">
        <f>'[1]6幸福河湖'!O26</f>
        <v>0</v>
      </c>
      <c r="J27" s="9">
        <f>'[1]7农业水价综合改革'!O26</f>
        <v>0.8</v>
      </c>
      <c r="K27" s="9">
        <f>'[1]7农业水价综合改革'!P26</f>
        <v>0</v>
      </c>
      <c r="L27" s="9">
        <f>'[1]7农业水价综合改革'!Q26</f>
        <v>6</v>
      </c>
      <c r="M27" s="9">
        <f>'[1]7农业水价综合改革'!R26</f>
        <v>1</v>
      </c>
      <c r="N27" s="9">
        <f>'[1]8水土保持工程建设'!O26</f>
        <v>0</v>
      </c>
      <c r="O27" s="9">
        <f>'[1]9山洪灾害防治'!O26</f>
        <v>0</v>
      </c>
    </row>
    <row r="28" ht="60" customHeight="1" spans="1:15">
      <c r="A28" s="11">
        <v>21</v>
      </c>
      <c r="B28" s="11" t="s">
        <v>58</v>
      </c>
      <c r="C28" s="11">
        <f>'[1]1.中小河流治理'!O27</f>
        <v>0</v>
      </c>
      <c r="D28" s="9">
        <f>'[1]2小型水库建设'!O27</f>
        <v>0</v>
      </c>
      <c r="E28" s="9">
        <f>'[1]3水系连通及水美乡村'!O28</f>
        <v>0</v>
      </c>
      <c r="F28" s="9">
        <f>'[1]4农村饮水工程维修养护'!O27</f>
        <v>0</v>
      </c>
      <c r="G28" s="9">
        <f>'[1]4农村饮水工程维修养护'!P27</f>
        <v>0</v>
      </c>
      <c r="H28" s="9">
        <f>'[1]5河长制湖长制国务院激励'!O27</f>
        <v>0</v>
      </c>
      <c r="I28" s="9">
        <f>'[1]6幸福河湖'!O27</f>
        <v>0</v>
      </c>
      <c r="J28" s="9">
        <f>'[1]7农业水价综合改革'!O27</f>
        <v>2.35</v>
      </c>
      <c r="K28" s="9">
        <f>'[1]7农业水价综合改革'!P27</f>
        <v>1</v>
      </c>
      <c r="L28" s="9">
        <f>'[1]7农业水价综合改革'!Q27</f>
        <v>7</v>
      </c>
      <c r="M28" s="9">
        <f>'[1]7农业水价综合改革'!R27</f>
        <v>1</v>
      </c>
      <c r="N28" s="9">
        <f>'[1]8水土保持工程建设'!O27</f>
        <v>0</v>
      </c>
      <c r="O28" s="9">
        <f>'[1]9山洪灾害防治'!O27</f>
        <v>0</v>
      </c>
    </row>
    <row r="29" ht="28.5" customHeight="1" spans="1:15">
      <c r="A29" s="11">
        <v>22</v>
      </c>
      <c r="B29" s="11" t="s">
        <v>59</v>
      </c>
      <c r="C29" s="11">
        <f>'[1]1.中小河流治理'!O28</f>
        <v>0</v>
      </c>
      <c r="D29" s="9">
        <f>'[1]2小型水库建设'!O28</f>
        <v>0</v>
      </c>
      <c r="E29" s="9">
        <f>'[1]3水系连通及水美乡村'!O29</f>
        <v>0</v>
      </c>
      <c r="F29" s="9">
        <f>'[1]4农村饮水工程维修养护'!O28</f>
        <v>0</v>
      </c>
      <c r="G29" s="9">
        <f>'[1]4农村饮水工程维修养护'!P28</f>
        <v>0</v>
      </c>
      <c r="H29" s="9">
        <f>'[1]5河长制湖长制国务院激励'!O28</f>
        <v>3</v>
      </c>
      <c r="I29" s="9">
        <f>'[1]6幸福河湖'!O28</f>
        <v>0</v>
      </c>
      <c r="J29" s="9">
        <f>'[1]7农业水价综合改革'!O28</f>
        <v>0.35</v>
      </c>
      <c r="K29" s="9">
        <f>'[1]7农业水价综合改革'!P28</f>
        <v>0</v>
      </c>
      <c r="L29" s="9">
        <f>'[1]7农业水价综合改革'!Q28</f>
        <v>3</v>
      </c>
      <c r="M29" s="9">
        <f>'[1]7农业水价综合改革'!R28</f>
        <v>0</v>
      </c>
      <c r="N29" s="9">
        <f>'[1]8水土保持工程建设'!O28</f>
        <v>0</v>
      </c>
      <c r="O29" s="9">
        <f>'[1]9山洪灾害防治'!O28</f>
        <v>0</v>
      </c>
    </row>
    <row r="30" ht="54" customHeight="1" spans="1:15">
      <c r="A30" s="11">
        <v>23</v>
      </c>
      <c r="B30" s="11" t="s">
        <v>60</v>
      </c>
      <c r="C30" s="11">
        <f>'[1]1.中小河流治理'!O29</f>
        <v>0</v>
      </c>
      <c r="D30" s="9">
        <f>'[1]2小型水库建设'!O29</f>
        <v>0</v>
      </c>
      <c r="E30" s="9">
        <f>'[1]3水系连通及水美乡村'!O30</f>
        <v>0</v>
      </c>
      <c r="F30" s="9">
        <f>'[1]4农村饮水工程维修养护'!O29</f>
        <v>5</v>
      </c>
      <c r="G30" s="9">
        <f>'[1]4农村饮水工程维修养护'!P29</f>
        <v>0.77</v>
      </c>
      <c r="H30" s="9">
        <f>'[1]5河长制湖长制国务院激励'!O29</f>
        <v>0</v>
      </c>
      <c r="I30" s="9">
        <f>'[1]6幸福河湖'!O29</f>
        <v>0</v>
      </c>
      <c r="J30" s="9">
        <f>'[1]7农业水价综合改革'!O29</f>
        <v>9.7</v>
      </c>
      <c r="K30" s="9">
        <f>'[1]7农业水价综合改革'!P29</f>
        <v>1</v>
      </c>
      <c r="L30" s="9">
        <f>'[1]7农业水价综合改革'!Q29</f>
        <v>3</v>
      </c>
      <c r="M30" s="9">
        <f>'[1]7农业水价综合改革'!R29</f>
        <v>0</v>
      </c>
      <c r="N30" s="9">
        <f>'[1]8水土保持工程建设'!O29</f>
        <v>0</v>
      </c>
      <c r="O30" s="9">
        <f>'[1]9山洪灾害防治'!O29</f>
        <v>0</v>
      </c>
    </row>
    <row r="31" ht="54.75" customHeight="1" spans="1:15">
      <c r="A31" s="11">
        <v>24</v>
      </c>
      <c r="B31" s="11" t="s">
        <v>61</v>
      </c>
      <c r="C31" s="11">
        <f>'[1]1.中小河流治理'!O30</f>
        <v>2.5</v>
      </c>
      <c r="D31" s="9">
        <f>'[1]2小型水库建设'!O30</f>
        <v>0</v>
      </c>
      <c r="E31" s="9">
        <f>'[1]3水系连通及水美乡村'!O31</f>
        <v>0</v>
      </c>
      <c r="F31" s="9">
        <f>'[1]4农村饮水工程维修养护'!O30</f>
        <v>0</v>
      </c>
      <c r="G31" s="9">
        <f>'[1]4农村饮水工程维修养护'!P30</f>
        <v>0</v>
      </c>
      <c r="H31" s="9">
        <f>'[1]5河长制湖长制国务院激励'!O30</f>
        <v>0</v>
      </c>
      <c r="I31" s="9">
        <f>'[1]6幸福河湖'!O30</f>
        <v>0</v>
      </c>
      <c r="J31" s="9">
        <f>'[1]7农业水价综合改革'!O30</f>
        <v>0.35</v>
      </c>
      <c r="K31" s="9">
        <f>'[1]7农业水价综合改革'!P30</f>
        <v>4</v>
      </c>
      <c r="L31" s="9">
        <f>'[1]7农业水价综合改革'!Q30</f>
        <v>3</v>
      </c>
      <c r="M31" s="9">
        <f>'[1]7农业水价综合改革'!R30</f>
        <v>1</v>
      </c>
      <c r="N31" s="9">
        <f>'[1]8水土保持工程建设'!O30</f>
        <v>0</v>
      </c>
      <c r="O31" s="9">
        <f>'[1]9山洪灾害防治'!O30</f>
        <v>0</v>
      </c>
    </row>
    <row r="32" ht="28.5" customHeight="1" spans="1:15">
      <c r="A32" s="11">
        <v>25</v>
      </c>
      <c r="B32" s="11" t="s">
        <v>62</v>
      </c>
      <c r="C32" s="11">
        <f>'[1]1.中小河流治理'!O31</f>
        <v>0</v>
      </c>
      <c r="D32" s="9">
        <f>'[1]2小型水库建设'!O31</f>
        <v>0</v>
      </c>
      <c r="E32" s="9">
        <f>'[1]3水系连通及水美乡村'!O32</f>
        <v>0</v>
      </c>
      <c r="F32" s="9">
        <f>'[1]4农村饮水工程维修养护'!O31</f>
        <v>4</v>
      </c>
      <c r="G32" s="9">
        <f>'[1]4农村饮水工程维修养护'!P31</f>
        <v>0.76</v>
      </c>
      <c r="H32" s="9">
        <f>'[1]5河长制湖长制国务院激励'!O31</f>
        <v>0</v>
      </c>
      <c r="I32" s="9">
        <f>'[1]6幸福河湖'!O31</f>
        <v>0</v>
      </c>
      <c r="J32" s="9">
        <f>'[1]7农业水价综合改革'!O31</f>
        <v>0.5</v>
      </c>
      <c r="K32" s="9">
        <f>'[1]7农业水价综合改革'!P31</f>
        <v>0</v>
      </c>
      <c r="L32" s="9">
        <f>'[1]7农业水价综合改革'!Q31</f>
        <v>2</v>
      </c>
      <c r="M32" s="9">
        <f>'[1]7农业水价综合改革'!R31</f>
        <v>0</v>
      </c>
      <c r="N32" s="9">
        <f>'[1]8水土保持工程建设'!O31</f>
        <v>21</v>
      </c>
      <c r="O32" s="9">
        <f>'[1]9山洪灾害防治'!O31</f>
        <v>0</v>
      </c>
    </row>
    <row r="33" ht="28.5" customHeight="1" spans="1:15">
      <c r="A33" s="11">
        <v>26</v>
      </c>
      <c r="B33" s="11" t="s">
        <v>63</v>
      </c>
      <c r="C33" s="11">
        <f>'[1]1.中小河流治理'!O32</f>
        <v>0</v>
      </c>
      <c r="D33" s="9">
        <f>'[1]2小型水库建设'!O32</f>
        <v>0</v>
      </c>
      <c r="E33" s="9">
        <f>'[1]3水系连通及水美乡村'!O33</f>
        <v>0</v>
      </c>
      <c r="F33" s="9">
        <f>'[1]4农村饮水工程维修养护'!O32</f>
        <v>5</v>
      </c>
      <c r="G33" s="9">
        <f>'[1]4农村饮水工程维修养护'!P32</f>
        <v>0.77</v>
      </c>
      <c r="H33" s="9">
        <f>'[1]5河长制湖长制国务院激励'!O32</f>
        <v>0</v>
      </c>
      <c r="I33" s="9">
        <f>'[1]6幸福河湖'!O32</f>
        <v>0</v>
      </c>
      <c r="J33" s="9">
        <f>'[1]7农业水价综合改革'!O32</f>
        <v>7</v>
      </c>
      <c r="K33" s="9">
        <f>'[1]7农业水价综合改革'!P32</f>
        <v>1</v>
      </c>
      <c r="L33" s="9">
        <f>'[1]7农业水价综合改革'!Q32</f>
        <v>3</v>
      </c>
      <c r="M33" s="9">
        <f>'[1]7农业水价综合改革'!R32</f>
        <v>0</v>
      </c>
      <c r="N33" s="9">
        <f>'[1]8水土保持工程建设'!O32</f>
        <v>0</v>
      </c>
      <c r="O33" s="9">
        <f>'[1]9山洪灾害防治'!O32</f>
        <v>0</v>
      </c>
    </row>
    <row r="34" ht="28.5" customHeight="1" spans="1:15">
      <c r="A34" s="11">
        <v>27</v>
      </c>
      <c r="B34" s="11" t="s">
        <v>64</v>
      </c>
      <c r="C34" s="11">
        <f>'[1]1.中小河流治理'!O33</f>
        <v>0</v>
      </c>
      <c r="D34" s="9">
        <f>'[1]2小型水库建设'!O33</f>
        <v>0</v>
      </c>
      <c r="E34" s="9">
        <f>'[1]3水系连通及水美乡村'!O34</f>
        <v>0</v>
      </c>
      <c r="F34" s="9">
        <f>'[1]4农村饮水工程维修养护'!O33</f>
        <v>0</v>
      </c>
      <c r="G34" s="9">
        <f>'[1]4农村饮水工程维修养护'!P33</f>
        <v>0</v>
      </c>
      <c r="H34" s="9">
        <f>'[1]5河长制湖长制国务院激励'!O33</f>
        <v>0</v>
      </c>
      <c r="I34" s="9">
        <f>'[1]6幸福河湖'!O33</f>
        <v>0</v>
      </c>
      <c r="J34" s="9">
        <f>'[1]7农业水价综合改革'!O33</f>
        <v>5</v>
      </c>
      <c r="K34" s="9">
        <f>'[1]7农业水价综合改革'!P33</f>
        <v>0</v>
      </c>
      <c r="L34" s="9">
        <f>'[1]7农业水价综合改革'!Q33</f>
        <v>8</v>
      </c>
      <c r="M34" s="9">
        <f>'[1]7农业水价综合改革'!R33</f>
        <v>1</v>
      </c>
      <c r="N34" s="9">
        <f>'[1]8水土保持工程建设'!O33</f>
        <v>0</v>
      </c>
      <c r="O34" s="9">
        <f>'[1]9山洪灾害防治'!O33</f>
        <v>0</v>
      </c>
    </row>
    <row r="35" ht="28.5" customHeight="1" spans="1:15">
      <c r="A35" s="11">
        <v>28</v>
      </c>
      <c r="B35" s="11" t="s">
        <v>65</v>
      </c>
      <c r="C35" s="11">
        <f>'[1]1.中小河流治理'!O34</f>
        <v>0</v>
      </c>
      <c r="D35" s="9">
        <f>'[1]2小型水库建设'!O34</f>
        <v>0</v>
      </c>
      <c r="E35" s="9">
        <f>'[1]3水系连通及水美乡村'!O35</f>
        <v>0</v>
      </c>
      <c r="F35" s="9">
        <f>'[1]4农村饮水工程维修养护'!O34</f>
        <v>0</v>
      </c>
      <c r="G35" s="9">
        <f>'[1]4农村饮水工程维修养护'!P34</f>
        <v>0</v>
      </c>
      <c r="H35" s="9">
        <f>'[1]5河长制湖长制国务院激励'!O34</f>
        <v>0</v>
      </c>
      <c r="I35" s="9">
        <f>'[1]6幸福河湖'!O34</f>
        <v>0</v>
      </c>
      <c r="J35" s="9">
        <f>'[1]7农业水价综合改革'!O34</f>
        <v>2.4</v>
      </c>
      <c r="K35" s="9">
        <f>'[1]7农业水价综合改革'!P34</f>
        <v>2</v>
      </c>
      <c r="L35" s="9">
        <f>'[1]7农业水价综合改革'!Q34</f>
        <v>1</v>
      </c>
      <c r="M35" s="9">
        <f>'[1]7农业水价综合改革'!R34</f>
        <v>1</v>
      </c>
      <c r="N35" s="9">
        <f>'[1]8水土保持工程建设'!O34</f>
        <v>0</v>
      </c>
      <c r="O35" s="9">
        <f>'[1]9山洪灾害防治'!O34</f>
        <v>0</v>
      </c>
    </row>
    <row r="36" ht="28.5" customHeight="1" spans="1:15">
      <c r="A36" s="11">
        <v>29</v>
      </c>
      <c r="B36" s="11" t="s">
        <v>66</v>
      </c>
      <c r="C36" s="11">
        <f>'[1]1.中小河流治理'!O35</f>
        <v>0</v>
      </c>
      <c r="D36" s="9">
        <f>'[1]2小型水库建设'!O35</f>
        <v>0</v>
      </c>
      <c r="E36" s="9">
        <f>'[1]3水系连通及水美乡村'!O36</f>
        <v>0</v>
      </c>
      <c r="F36" s="9">
        <f>'[1]4农村饮水工程维修养护'!O35</f>
        <v>5</v>
      </c>
      <c r="G36" s="9">
        <f>'[1]4农村饮水工程维修养护'!P35</f>
        <v>0.77</v>
      </c>
      <c r="H36" s="9">
        <f>'[1]5河长制湖长制国务院激励'!O35</f>
        <v>0</v>
      </c>
      <c r="I36" s="9">
        <f>'[1]6幸福河湖'!O35</f>
        <v>0</v>
      </c>
      <c r="J36" s="9">
        <f>'[1]7农业水价综合改革'!O35</f>
        <v>5.5</v>
      </c>
      <c r="K36" s="9">
        <f>'[1]7农业水价综合改革'!P35</f>
        <v>1</v>
      </c>
      <c r="L36" s="9">
        <f>'[1]7农业水价综合改革'!Q35</f>
        <v>5</v>
      </c>
      <c r="M36" s="9">
        <f>'[1]7农业水价综合改革'!R35</f>
        <v>1</v>
      </c>
      <c r="N36" s="9">
        <f>'[1]8水土保持工程建设'!O35</f>
        <v>0</v>
      </c>
      <c r="O36" s="9">
        <f>'[1]9山洪灾害防治'!O35</f>
        <v>0</v>
      </c>
    </row>
    <row r="37" ht="28.5" customHeight="1" spans="1:15">
      <c r="A37" s="11">
        <v>30</v>
      </c>
      <c r="B37" s="11" t="s">
        <v>67</v>
      </c>
      <c r="C37" s="11">
        <f>'[1]1.中小河流治理'!O36</f>
        <v>2.4</v>
      </c>
      <c r="D37" s="9">
        <f>'[1]2小型水库建设'!O36</f>
        <v>0</v>
      </c>
      <c r="E37" s="9">
        <f>'[1]3水系连通及水美乡村'!O37</f>
        <v>0</v>
      </c>
      <c r="F37" s="9">
        <f>'[1]4农村饮水工程维修养护'!O36</f>
        <v>5</v>
      </c>
      <c r="G37" s="9">
        <f>'[1]4农村饮水工程维修养护'!P36</f>
        <v>0.77</v>
      </c>
      <c r="H37" s="9">
        <f>'[1]5河长制湖长制国务院激励'!O36</f>
        <v>0</v>
      </c>
      <c r="I37" s="9">
        <f>'[1]6幸福河湖'!O36</f>
        <v>0</v>
      </c>
      <c r="J37" s="9">
        <f>'[1]7农业水价综合改革'!O36</f>
        <v>2.9</v>
      </c>
      <c r="K37" s="9">
        <f>'[1]7农业水价综合改革'!P36</f>
        <v>3</v>
      </c>
      <c r="L37" s="9">
        <f>'[1]7农业水价综合改革'!Q36</f>
        <v>1</v>
      </c>
      <c r="M37" s="9">
        <f>'[1]7农业水价综合改革'!R36</f>
        <v>0</v>
      </c>
      <c r="N37" s="9">
        <f>'[1]8水土保持工程建设'!O36</f>
        <v>0</v>
      </c>
      <c r="O37" s="9">
        <f>'[1]9山洪灾害防治'!O36</f>
        <v>0</v>
      </c>
    </row>
    <row r="38" ht="28.5" customHeight="1" spans="1:15">
      <c r="A38" s="11">
        <v>31</v>
      </c>
      <c r="B38" s="11" t="s">
        <v>68</v>
      </c>
      <c r="C38" s="11">
        <f>'[1]1.中小河流治理'!O37</f>
        <v>0</v>
      </c>
      <c r="D38" s="9">
        <f>'[1]2小型水库建设'!O37</f>
        <v>0</v>
      </c>
      <c r="E38" s="9">
        <f>'[1]3水系连通及水美乡村'!O38</f>
        <v>0</v>
      </c>
      <c r="F38" s="9">
        <f>'[1]4农村饮水工程维修养护'!O37</f>
        <v>5</v>
      </c>
      <c r="G38" s="9">
        <f>'[1]4农村饮水工程维修养护'!P37</f>
        <v>0.77</v>
      </c>
      <c r="H38" s="9">
        <f>'[1]5河长制湖长制国务院激励'!O37</f>
        <v>0</v>
      </c>
      <c r="I38" s="9">
        <f>'[1]6幸福河湖'!O37</f>
        <v>0</v>
      </c>
      <c r="J38" s="9">
        <f>'[1]7农业水价综合改革'!O37</f>
        <v>4.2</v>
      </c>
      <c r="K38" s="9">
        <f>'[1]7农业水价综合改革'!P37</f>
        <v>2</v>
      </c>
      <c r="L38" s="9">
        <f>'[1]7农业水价综合改革'!Q37</f>
        <v>4</v>
      </c>
      <c r="M38" s="9">
        <f>'[1]7农业水价综合改革'!R37</f>
        <v>0</v>
      </c>
      <c r="N38" s="9">
        <f>'[1]8水土保持工程建设'!O37</f>
        <v>0</v>
      </c>
      <c r="O38" s="9">
        <f>'[1]9山洪灾害防治'!O37</f>
        <v>0</v>
      </c>
    </row>
    <row r="39" ht="28.5" customHeight="1" spans="1:15">
      <c r="A39" s="11">
        <v>32</v>
      </c>
      <c r="B39" s="11" t="s">
        <v>69</v>
      </c>
      <c r="C39" s="11">
        <f>'[1]1.中小河流治理'!O38</f>
        <v>0</v>
      </c>
      <c r="D39" s="9">
        <f>'[1]2小型水库建设'!O38</f>
        <v>1</v>
      </c>
      <c r="E39" s="9">
        <f>'[1]3水系连通及水美乡村'!O39</f>
        <v>0</v>
      </c>
      <c r="F39" s="9">
        <f>'[1]4农村饮水工程维修养护'!O38</f>
        <v>5</v>
      </c>
      <c r="G39" s="9">
        <f>'[1]4农村饮水工程维修养护'!P38</f>
        <v>0.77</v>
      </c>
      <c r="H39" s="9">
        <f>'[1]5河长制湖长制国务院激励'!O38</f>
        <v>0</v>
      </c>
      <c r="I39" s="9">
        <f>'[1]6幸福河湖'!O38</f>
        <v>0</v>
      </c>
      <c r="J39" s="9">
        <f>'[1]7农业水价综合改革'!O38</f>
        <v>1.5</v>
      </c>
      <c r="K39" s="9">
        <f>'[1]7农业水价综合改革'!P38</f>
        <v>3</v>
      </c>
      <c r="L39" s="9">
        <f>'[1]7农业水价综合改革'!Q38</f>
        <v>1</v>
      </c>
      <c r="M39" s="9">
        <f>'[1]7农业水价综合改革'!R38</f>
        <v>0</v>
      </c>
      <c r="N39" s="9">
        <f>'[1]8水土保持工程建设'!O38</f>
        <v>0</v>
      </c>
      <c r="O39" s="9">
        <f>'[1]9山洪灾害防治'!O38</f>
        <v>0</v>
      </c>
    </row>
    <row r="40" ht="28.5" customHeight="1" spans="1:15">
      <c r="A40" s="11">
        <v>33</v>
      </c>
      <c r="B40" s="11" t="s">
        <v>70</v>
      </c>
      <c r="C40" s="11">
        <f>'[1]1.中小河流治理'!O39</f>
        <v>0</v>
      </c>
      <c r="D40" s="9">
        <f>'[1]2小型水库建设'!O39</f>
        <v>0</v>
      </c>
      <c r="E40" s="9">
        <f>'[1]3水系连通及水美乡村'!O40</f>
        <v>1</v>
      </c>
      <c r="F40" s="9">
        <f>'[1]4农村饮水工程维修养护'!O39</f>
        <v>5</v>
      </c>
      <c r="G40" s="9">
        <f>'[1]4农村饮水工程维修养护'!P39</f>
        <v>0.77</v>
      </c>
      <c r="H40" s="9">
        <f>'[1]5河长制湖长制国务院激励'!O39</f>
        <v>0</v>
      </c>
      <c r="I40" s="9">
        <f>'[1]6幸福河湖'!O39</f>
        <v>0</v>
      </c>
      <c r="J40" s="9">
        <f>'[1]7农业水价综合改革'!O39</f>
        <v>0.7</v>
      </c>
      <c r="K40" s="9">
        <f>'[1]7农业水价综合改革'!P39</f>
        <v>1</v>
      </c>
      <c r="L40" s="9">
        <f>'[1]7农业水价综合改革'!Q39</f>
        <v>2</v>
      </c>
      <c r="M40" s="9">
        <f>'[1]7农业水价综合改革'!R39</f>
        <v>0</v>
      </c>
      <c r="N40" s="9">
        <f>'[1]8水土保持工程建设'!O39</f>
        <v>21</v>
      </c>
      <c r="O40" s="9">
        <f>'[1]9山洪灾害防治'!O39</f>
        <v>0</v>
      </c>
    </row>
    <row r="41" ht="54" customHeight="1" spans="1:15">
      <c r="A41" s="11">
        <v>34</v>
      </c>
      <c r="B41" s="11" t="s">
        <v>71</v>
      </c>
      <c r="C41" s="11">
        <f>'[1]1.中小河流治理'!O40</f>
        <v>2.5</v>
      </c>
      <c r="D41" s="9">
        <f>'[1]2小型水库建设'!O40</f>
        <v>0</v>
      </c>
      <c r="E41" s="9">
        <f>'[1]3水系连通及水美乡村'!O41</f>
        <v>0</v>
      </c>
      <c r="F41" s="9">
        <f>'[1]4农村饮水工程维修养护'!O40</f>
        <v>5</v>
      </c>
      <c r="G41" s="9">
        <f>'[1]4农村饮水工程维修养护'!P40</f>
        <v>0.77</v>
      </c>
      <c r="H41" s="9">
        <f>'[1]5河长制湖长制国务院激励'!O40</f>
        <v>0</v>
      </c>
      <c r="I41" s="9">
        <f>'[1]6幸福河湖'!O40</f>
        <v>0</v>
      </c>
      <c r="J41" s="9">
        <f>'[1]7农业水价综合改革'!O40</f>
        <v>2.9</v>
      </c>
      <c r="K41" s="9">
        <f>'[1]7农业水价综合改革'!P40</f>
        <v>1</v>
      </c>
      <c r="L41" s="9">
        <f>'[1]7农业水价综合改革'!Q40</f>
        <v>2</v>
      </c>
      <c r="M41" s="9">
        <f>'[1]7农业水价综合改革'!R40</f>
        <v>0</v>
      </c>
      <c r="N41" s="9">
        <f>'[1]8水土保持工程建设'!O40</f>
        <v>0</v>
      </c>
      <c r="O41" s="9">
        <f>'[1]9山洪灾害防治'!O40</f>
        <v>0</v>
      </c>
    </row>
    <row r="42" ht="28.5" customHeight="1" spans="1:15">
      <c r="A42" s="11">
        <v>35</v>
      </c>
      <c r="B42" s="11" t="s">
        <v>72</v>
      </c>
      <c r="C42" s="11">
        <f>'[1]1.中小河流治理'!O41</f>
        <v>0</v>
      </c>
      <c r="D42" s="9">
        <f>'[1]2小型水库建设'!O41</f>
        <v>0</v>
      </c>
      <c r="E42" s="9">
        <f>'[1]3水系连通及水美乡村'!O42</f>
        <v>0</v>
      </c>
      <c r="F42" s="9">
        <f>'[1]4农村饮水工程维修养护'!O41</f>
        <v>5</v>
      </c>
      <c r="G42" s="9">
        <f>'[1]4农村饮水工程维修养护'!P41</f>
        <v>0.77</v>
      </c>
      <c r="H42" s="9">
        <f>'[1]5河长制湖长制国务院激励'!O41</f>
        <v>0</v>
      </c>
      <c r="I42" s="9">
        <f>'[1]6幸福河湖'!O41</f>
        <v>0</v>
      </c>
      <c r="J42" s="9">
        <f>'[1]7农业水价综合改革'!O41</f>
        <v>3.5</v>
      </c>
      <c r="K42" s="9">
        <f>'[1]7农业水价综合改革'!P41</f>
        <v>3</v>
      </c>
      <c r="L42" s="9">
        <f>'[1]7农业水价综合改革'!Q41</f>
        <v>5</v>
      </c>
      <c r="M42" s="9">
        <f>'[1]7农业水价综合改革'!R41</f>
        <v>0</v>
      </c>
      <c r="N42" s="9">
        <f>'[1]8水土保持工程建设'!O41</f>
        <v>0</v>
      </c>
      <c r="O42" s="9">
        <f>'[1]9山洪灾害防治'!O41</f>
        <v>0</v>
      </c>
    </row>
    <row r="43" ht="28.5" customHeight="1" spans="1:15">
      <c r="A43" s="11">
        <v>36</v>
      </c>
      <c r="B43" s="11" t="s">
        <v>73</v>
      </c>
      <c r="C43" s="11">
        <f>'[1]1.中小河流治理'!O42</f>
        <v>0</v>
      </c>
      <c r="D43" s="9">
        <f>'[1]2小型水库建设'!O42</f>
        <v>0</v>
      </c>
      <c r="E43" s="9">
        <f>'[1]3水系连通及水美乡村'!O43</f>
        <v>0</v>
      </c>
      <c r="F43" s="9">
        <f>'[1]4农村饮水工程维修养护'!O42</f>
        <v>5</v>
      </c>
      <c r="G43" s="9">
        <f>'[1]4农村饮水工程维修养护'!P42</f>
        <v>0.77</v>
      </c>
      <c r="H43" s="9">
        <f>'[1]5河长制湖长制国务院激励'!O42</f>
        <v>0</v>
      </c>
      <c r="I43" s="9">
        <f>'[1]6幸福河湖'!O42</f>
        <v>0</v>
      </c>
      <c r="J43" s="9">
        <f>'[1]7农业水价综合改革'!O42</f>
        <v>3</v>
      </c>
      <c r="K43" s="9">
        <f>'[1]7农业水价综合改革'!P42</f>
        <v>3</v>
      </c>
      <c r="L43" s="9">
        <f>'[1]7农业水价综合改革'!Q42</f>
        <v>0</v>
      </c>
      <c r="M43" s="9">
        <f>'[1]7农业水价综合改革'!R42</f>
        <v>1</v>
      </c>
      <c r="N43" s="9">
        <f>'[1]8水土保持工程建设'!O42</f>
        <v>0</v>
      </c>
      <c r="O43" s="9">
        <f>'[1]9山洪灾害防治'!O42</f>
        <v>1</v>
      </c>
    </row>
    <row r="44" ht="28.5" customHeight="1" spans="1:15">
      <c r="A44" s="11">
        <v>37</v>
      </c>
      <c r="B44" s="11" t="s">
        <v>74</v>
      </c>
      <c r="C44" s="11">
        <f>'[1]1.中小河流治理'!O43</f>
        <v>0</v>
      </c>
      <c r="D44" s="9">
        <f>'[1]2小型水库建设'!O43</f>
        <v>0</v>
      </c>
      <c r="E44" s="9">
        <f>'[1]3水系连通及水美乡村'!O44</f>
        <v>0</v>
      </c>
      <c r="F44" s="9">
        <f>'[1]4农村饮水工程维修养护'!O43</f>
        <v>5</v>
      </c>
      <c r="G44" s="9">
        <f>'[1]4农村饮水工程维修养护'!P43</f>
        <v>0.77</v>
      </c>
      <c r="H44" s="9">
        <f>'[1]5河长制湖长制国务院激励'!O43</f>
        <v>0</v>
      </c>
      <c r="I44" s="9">
        <f>'[1]6幸福河湖'!O43</f>
        <v>0</v>
      </c>
      <c r="J44" s="9">
        <f>'[1]7农业水价综合改革'!O43</f>
        <v>1.4</v>
      </c>
      <c r="K44" s="9">
        <f>'[1]7农业水价综合改革'!P43</f>
        <v>0</v>
      </c>
      <c r="L44" s="9">
        <f>'[1]7农业水价综合改革'!Q43</f>
        <v>0</v>
      </c>
      <c r="M44" s="9">
        <f>'[1]7农业水价综合改革'!R43</f>
        <v>0</v>
      </c>
      <c r="N44" s="9">
        <f>'[1]8水土保持工程建设'!O43</f>
        <v>0</v>
      </c>
      <c r="O44" s="9">
        <f>'[1]9山洪灾害防治'!O43</f>
        <v>0</v>
      </c>
    </row>
    <row r="45" ht="28.5" customHeight="1" spans="1:15">
      <c r="A45" s="11">
        <v>38</v>
      </c>
      <c r="B45" s="11" t="s">
        <v>75</v>
      </c>
      <c r="C45" s="11">
        <f>'[1]1.中小河流治理'!O44</f>
        <v>2.4</v>
      </c>
      <c r="D45" s="9">
        <f>'[1]2小型水库建设'!O44</f>
        <v>0</v>
      </c>
      <c r="E45" s="9">
        <f>'[1]3水系连通及水美乡村'!O45</f>
        <v>0</v>
      </c>
      <c r="F45" s="9">
        <f>'[1]4农村饮水工程维修养护'!O44</f>
        <v>0</v>
      </c>
      <c r="G45" s="9">
        <f>'[1]4农村饮水工程维修养护'!P44</f>
        <v>0</v>
      </c>
      <c r="H45" s="9">
        <f>'[1]5河长制湖长制国务院激励'!O44</f>
        <v>0</v>
      </c>
      <c r="I45" s="9">
        <f>'[1]6幸福河湖'!O44</f>
        <v>0</v>
      </c>
      <c r="J45" s="9">
        <f>'[1]7农业水价综合改革'!O44</f>
        <v>4.4</v>
      </c>
      <c r="K45" s="9">
        <f>'[1]7农业水价综合改革'!P44</f>
        <v>3</v>
      </c>
      <c r="L45" s="9">
        <f>'[1]7农业水价综合改革'!Q44</f>
        <v>7</v>
      </c>
      <c r="M45" s="9">
        <f>'[1]7农业水价综合改革'!R44</f>
        <v>1</v>
      </c>
      <c r="N45" s="9">
        <f>'[1]8水土保持工程建设'!O44</f>
        <v>0</v>
      </c>
      <c r="O45" s="9">
        <f>'[1]9山洪灾害防治'!O44</f>
        <v>0</v>
      </c>
    </row>
    <row r="46" ht="28.5" customHeight="1" spans="1:15">
      <c r="A46" s="11">
        <v>39</v>
      </c>
      <c r="B46" s="11" t="s">
        <v>76</v>
      </c>
      <c r="C46" s="11">
        <f>'[1]1.中小河流治理'!O45</f>
        <v>2.5</v>
      </c>
      <c r="D46" s="9">
        <f>'[1]2小型水库建设'!O45</f>
        <v>0</v>
      </c>
      <c r="E46" s="9">
        <f>'[1]3水系连通及水美乡村'!O46</f>
        <v>0</v>
      </c>
      <c r="F46" s="9">
        <f>'[1]4农村饮水工程维修养护'!O45</f>
        <v>5</v>
      </c>
      <c r="G46" s="9">
        <f>'[1]4农村饮水工程维修养护'!P45</f>
        <v>0.77</v>
      </c>
      <c r="H46" s="9">
        <f>'[1]5河长制湖长制国务院激励'!O45</f>
        <v>0</v>
      </c>
      <c r="I46" s="9">
        <f>'[1]6幸福河湖'!O45</f>
        <v>0</v>
      </c>
      <c r="J46" s="9">
        <f>'[1]7农业水价综合改革'!O45</f>
        <v>4</v>
      </c>
      <c r="K46" s="9">
        <f>'[1]7农业水价综合改革'!P45</f>
        <v>2</v>
      </c>
      <c r="L46" s="9">
        <f>'[1]7农业水价综合改革'!Q45</f>
        <v>4</v>
      </c>
      <c r="M46" s="9">
        <f>'[1]7农业水价综合改革'!R45</f>
        <v>1</v>
      </c>
      <c r="N46" s="9">
        <f>'[1]8水土保持工程建设'!O45</f>
        <v>0</v>
      </c>
      <c r="O46" s="9">
        <f>'[1]9山洪灾害防治'!O45</f>
        <v>0</v>
      </c>
    </row>
    <row r="47" ht="28.5" customHeight="1" spans="1:15">
      <c r="A47" s="11">
        <v>40</v>
      </c>
      <c r="B47" s="11" t="s">
        <v>77</v>
      </c>
      <c r="C47" s="11">
        <f>'[1]1.中小河流治理'!O46</f>
        <v>0</v>
      </c>
      <c r="D47" s="9">
        <f>'[1]2小型水库建设'!O46</f>
        <v>0</v>
      </c>
      <c r="E47" s="9">
        <f>'[1]3水系连通及水美乡村'!O47</f>
        <v>0</v>
      </c>
      <c r="F47" s="9">
        <f>'[1]4农村饮水工程维修养护'!O46</f>
        <v>0</v>
      </c>
      <c r="G47" s="9">
        <f>'[1]4农村饮水工程维修养护'!P46</f>
        <v>0</v>
      </c>
      <c r="H47" s="9">
        <f>'[1]5河长制湖长制国务院激励'!O46</f>
        <v>0</v>
      </c>
      <c r="I47" s="9">
        <f>'[1]6幸福河湖'!O46</f>
        <v>0</v>
      </c>
      <c r="J47" s="9">
        <f>'[1]7农业水价综合改革'!O46</f>
        <v>0</v>
      </c>
      <c r="K47" s="9">
        <f>'[1]7农业水价综合改革'!P46</f>
        <v>0</v>
      </c>
      <c r="L47" s="9">
        <f>'[1]7农业水价综合改革'!Q46</f>
        <v>0</v>
      </c>
      <c r="M47" s="9">
        <f>'[1]7农业水价综合改革'!R46</f>
        <v>0</v>
      </c>
      <c r="N47" s="9">
        <f>'[1]8水土保持工程建设'!O46</f>
        <v>0</v>
      </c>
      <c r="O47" s="9">
        <f>'[1]9山洪灾害防治'!O46</f>
        <v>0</v>
      </c>
    </row>
    <row r="48" ht="28.5" customHeight="1" spans="1:15">
      <c r="A48" s="11">
        <v>41</v>
      </c>
      <c r="B48" s="11" t="s">
        <v>78</v>
      </c>
      <c r="C48" s="11">
        <f>'[1]1.中小河流治理'!O47</f>
        <v>0</v>
      </c>
      <c r="D48" s="9">
        <f>'[1]2小型水库建设'!O47</f>
        <v>0</v>
      </c>
      <c r="E48" s="9">
        <f>'[1]3水系连通及水美乡村'!O48</f>
        <v>0</v>
      </c>
      <c r="F48" s="9">
        <f>'[1]4农村饮水工程维修养护'!O47</f>
        <v>0</v>
      </c>
      <c r="G48" s="9">
        <f>'[1]4农村饮水工程维修养护'!P47</f>
        <v>0</v>
      </c>
      <c r="H48" s="9">
        <f>'[1]5河长制湖长制国务院激励'!O47</f>
        <v>0</v>
      </c>
      <c r="I48" s="9">
        <f>'[1]6幸福河湖'!O47</f>
        <v>0</v>
      </c>
      <c r="J48" s="9">
        <f>'[1]7农业水价综合改革'!O47</f>
        <v>0</v>
      </c>
      <c r="K48" s="9">
        <f>'[1]7农业水价综合改革'!P47</f>
        <v>0</v>
      </c>
      <c r="L48" s="9">
        <f>'[1]7农业水价综合改革'!Q47</f>
        <v>0</v>
      </c>
      <c r="M48" s="9">
        <f>'[1]7农业水价综合改革'!R47</f>
        <v>0</v>
      </c>
      <c r="N48" s="9">
        <f>'[1]8水土保持工程建设'!O47</f>
        <v>0</v>
      </c>
      <c r="O48" s="9">
        <f>'[1]9山洪灾害防治'!O47</f>
        <v>0</v>
      </c>
    </row>
    <row r="49" ht="64.5" customHeight="1" spans="1:15">
      <c r="A49" s="11">
        <v>42</v>
      </c>
      <c r="B49" s="11" t="s">
        <v>79</v>
      </c>
      <c r="C49" s="11">
        <f>'[1]1.中小河流治理'!O48</f>
        <v>0</v>
      </c>
      <c r="D49" s="9">
        <f>'[1]2小型水库建设'!O48</f>
        <v>0</v>
      </c>
      <c r="E49" s="9">
        <f>'[1]3水系连通及水美乡村'!O49</f>
        <v>0</v>
      </c>
      <c r="F49" s="9">
        <f>'[1]4农村饮水工程维修养护'!O48</f>
        <v>0</v>
      </c>
      <c r="G49" s="9">
        <f>'[1]4农村饮水工程维修养护'!P48</f>
        <v>0</v>
      </c>
      <c r="H49" s="9">
        <f>'[1]5河长制湖长制国务院激励'!O48</f>
        <v>0</v>
      </c>
      <c r="I49" s="9">
        <f>'[1]6幸福河湖'!O48</f>
        <v>0</v>
      </c>
      <c r="J49" s="9">
        <f>'[1]7农业水价综合改革'!O48</f>
        <v>0</v>
      </c>
      <c r="K49" s="9">
        <f>'[1]7农业水价综合改革'!P48</f>
        <v>0</v>
      </c>
      <c r="L49" s="9">
        <f>'[1]7农业水价综合改革'!Q48</f>
        <v>0</v>
      </c>
      <c r="M49" s="9">
        <f>'[1]7农业水价综合改革'!R48</f>
        <v>0</v>
      </c>
      <c r="N49" s="9">
        <f>'[1]8水土保持工程建设'!O48</f>
        <v>0</v>
      </c>
      <c r="O49" s="9">
        <f>'[1]9山洪灾害防治'!O48</f>
        <v>0</v>
      </c>
    </row>
  </sheetData>
  <mergeCells count="19">
    <mergeCell ref="A1:B1"/>
    <mergeCell ref="A2:O2"/>
    <mergeCell ref="C3:O3"/>
    <mergeCell ref="A6:B6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附件资金分配明细表</vt:lpstr>
      <vt:lpstr>第一次（从第一批商请函中取数）</vt:lpstr>
      <vt:lpstr>第二次（从第二批上会材料附件中取数）</vt:lpstr>
      <vt:lpstr>第一次任务清单</vt:lpstr>
      <vt:lpstr>第二次任务清单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龙龙</cp:lastModifiedBy>
  <dcterms:created xsi:type="dcterms:W3CDTF">2006-09-16T00:00:00Z</dcterms:created>
  <cp:lastPrinted>2022-05-12T03:54:00Z</cp:lastPrinted>
  <dcterms:modified xsi:type="dcterms:W3CDTF">2023-12-25T08:56:37Z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C4396A28A49E435680BAB4DD4AA74E72</vt:lpwstr>
  </property>
</Properties>
</file>